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Z:\Gerenciamento de Capital\Pilar 3\2025\2T - 2025\"/>
    </mc:Choice>
  </mc:AlternateContent>
  <xr:revisionPtr revIDLastSave="0" documentId="8_{0616FD28-4C03-4221-84BD-BB031B8B0C88}" xr6:coauthVersionLast="47" xr6:coauthVersionMax="47" xr10:uidLastSave="{00000000-0000-0000-0000-000000000000}"/>
  <bookViews>
    <workbookView xWindow="-120" yWindow="-120" windowWidth="29040" windowHeight="15720" tabRatio="822" activeTab="3" xr2:uid="{39688AF1-0573-4460-B9F1-FF20579AD0B9}"/>
  </bookViews>
  <sheets>
    <sheet name="Índice" sheetId="1" r:id="rId1"/>
    <sheet name="KM1" sheetId="4" r:id="rId2"/>
    <sheet name="OV1" sheetId="23" r:id="rId3"/>
    <sheet name="CR1" sheetId="24" r:id="rId4"/>
    <sheet name="CR2" sheetId="25" r:id="rId5"/>
    <sheet name="CRB" sheetId="26" state="hidden" r:id="rId6"/>
    <sheet name="MR1" sheetId="2" r:id="rId7"/>
    <sheet name="Derivativos" sheetId="3" r:id="rId8"/>
    <sheet name="IRRBB1" sheetId="10" state="hidden" r:id="rId9"/>
    <sheet name="Derivativos DA" sheetId="22" state="hidden" r:id="rId10"/>
  </sheets>
  <externalReferences>
    <externalReference r:id="rId11"/>
    <externalReference r:id="rId12"/>
  </externalReferences>
  <definedNames>
    <definedName name="_AMO_UniqueIdentifier">"'14c51401-3bb6-4eea-a14d-ab0fea1b2e9a'"</definedName>
    <definedName name="_xlnm._FilterDatabase" localSheetId="3" hidden="1">'CR1'!$B$9:$D$17</definedName>
    <definedName name="_xlnm._FilterDatabase" localSheetId="4" hidden="1">'CR2'!$B$8:$E$15</definedName>
    <definedName name="_xlnm._FilterDatabase" localSheetId="5" hidden="1">CRB!#REF!</definedName>
    <definedName name="_xlnm._FilterDatabase" localSheetId="1" hidden="1">'KM1'!$B$9:$I$50</definedName>
    <definedName name="F1801119" localSheetId="9">'[1]Provisão 04-2013'!#REF!</definedName>
    <definedName name="F1801119">'[1]Provisão 04-2013'!#REF!</definedName>
    <definedName name="TABELA018" localSheetId="9">[2]RWAOPAD!#REF!</definedName>
    <definedName name="TABELA018">[2]RWAOPAD!#REF!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24" l="1"/>
  <c r="H17" i="24"/>
  <c r="G17" i="24"/>
  <c r="G12" i="24"/>
  <c r="E13" i="24" l="1"/>
  <c r="E17" i="24" s="1"/>
  <c r="B5" i="2" l="1"/>
  <c r="B5" i="24"/>
  <c r="B5" i="25"/>
  <c r="B5" i="23"/>
  <c r="F19" i="10"/>
  <c r="D19" i="10"/>
  <c r="D101" i="26" l="1"/>
  <c r="H93" i="26"/>
  <c r="G93" i="26"/>
  <c r="F93" i="26"/>
  <c r="E93" i="26"/>
  <c r="D93" i="26"/>
  <c r="I91" i="26"/>
  <c r="I90" i="26"/>
  <c r="I93" i="26" s="1"/>
  <c r="E84" i="26"/>
  <c r="D84" i="26"/>
  <c r="I60" i="26"/>
  <c r="I59" i="26"/>
  <c r="I58" i="26"/>
  <c r="E51" i="26"/>
  <c r="E52" i="26" s="1"/>
  <c r="E48" i="26"/>
  <c r="D48" i="26"/>
  <c r="E28" i="26"/>
  <c r="D28" i="26"/>
  <c r="G23" i="26"/>
  <c r="F23" i="26"/>
  <c r="E23" i="26"/>
  <c r="D23" i="26"/>
  <c r="H22" i="26"/>
  <c r="H21" i="26"/>
  <c r="H20" i="26"/>
  <c r="I15" i="26"/>
  <c r="H15" i="26"/>
  <c r="G15" i="26"/>
  <c r="F15" i="26"/>
  <c r="E15" i="26"/>
  <c r="D15" i="26"/>
  <c r="J13" i="26"/>
  <c r="J12" i="26"/>
  <c r="E15" i="25"/>
  <c r="F17" i="24"/>
  <c r="D17" i="24"/>
  <c r="I16" i="24"/>
  <c r="D51" i="26" s="1"/>
  <c r="I15" i="24"/>
  <c r="I14" i="24"/>
  <c r="I13" i="24"/>
  <c r="I12" i="24"/>
  <c r="I17" i="24" l="1"/>
  <c r="J14" i="26"/>
  <c r="J15" i="26"/>
  <c r="E108" i="26" s="1"/>
  <c r="H23" i="26"/>
  <c r="E107" i="26"/>
  <c r="D52" i="26"/>
  <c r="B5" i="22" l="1"/>
  <c r="E21" i="2"/>
  <c r="E11" i="22"/>
  <c r="D11" i="22"/>
  <c r="E39" i="22" l="1"/>
  <c r="D39" i="22"/>
  <c r="E30" i="22"/>
  <c r="D30" i="22"/>
  <c r="E21" i="22"/>
  <c r="D21" i="22"/>
  <c r="E12" i="22"/>
  <c r="D12" i="22"/>
  <c r="D21" i="2" l="1"/>
  <c r="F20" i="10" l="1"/>
  <c r="D20" i="10"/>
  <c r="D18" i="10" l="1"/>
  <c r="E18" i="10"/>
  <c r="G18" i="10" l="1"/>
  <c r="F18" i="10"/>
</calcChain>
</file>

<file path=xl/sharedStrings.xml><?xml version="1.0" encoding="utf-8"?>
<sst xmlns="http://schemas.openxmlformats.org/spreadsheetml/2006/main" count="518" uniqueCount="286">
  <si>
    <t xml:space="preserve">             KM1 - Informações quantitativas sobre os requerimentos prudenciais</t>
  </si>
  <si>
    <t xml:space="preserve">             OV1 - Visão geral dos ativos ponderados pelo risco (RWA)</t>
  </si>
  <si>
    <t xml:space="preserve">             MR1 - Abordagem padronizada - fatores de risco associados ao risco de mercado</t>
  </si>
  <si>
    <t>Tabela MR1: Abordagem padronizada - fatores de risco associados ao risco de mercado</t>
  </si>
  <si>
    <t>Taxas de juros</t>
  </si>
  <si>
    <t>1a</t>
  </si>
  <si>
    <t>1b</t>
  </si>
  <si>
    <t>1c</t>
  </si>
  <si>
    <t>1d</t>
  </si>
  <si>
    <t>Total</t>
  </si>
  <si>
    <t>Tabela KM1: Informações quantitativas sobre os requerimentos prudenciais</t>
  </si>
  <si>
    <t>a</t>
  </si>
  <si>
    <t>b</t>
  </si>
  <si>
    <t>c</t>
  </si>
  <si>
    <t>d</t>
  </si>
  <si>
    <t>e</t>
  </si>
  <si>
    <t>Capital regulamentar</t>
  </si>
  <si>
    <t>3b</t>
  </si>
  <si>
    <t>3c</t>
  </si>
  <si>
    <t>Ativos ponderados pelo risco (RWA)</t>
  </si>
  <si>
    <t>Capital regulamentar como proporção do RWA</t>
  </si>
  <si>
    <t>Adicional de Capital Principal (ACP) como proporção do RWA</t>
  </si>
  <si>
    <t>Razão de Alavancagem (RA)</t>
  </si>
  <si>
    <t>Indicador de Liquidez de Curto Prazo (LCR)</t>
  </si>
  <si>
    <t>NA</t>
  </si>
  <si>
    <t>Indicador de Liquidez de Longo Prazo (NSFR)</t>
  </si>
  <si>
    <t>-</t>
  </si>
  <si>
    <t>Tabela OV1: Visão geral dos ativos ponderados pelo risco (RWA)</t>
  </si>
  <si>
    <t>RWA</t>
  </si>
  <si>
    <t>Requerimento mínimo de PR</t>
  </si>
  <si>
    <t>7a</t>
  </si>
  <si>
    <t>Risco de mercado</t>
  </si>
  <si>
    <t>Risco operacional</t>
  </si>
  <si>
    <t>R$ mil</t>
  </si>
  <si>
    <t>Comprada</t>
  </si>
  <si>
    <t>Vendida</t>
  </si>
  <si>
    <t>Derivativos no Brasil - Com Contraparte Central</t>
  </si>
  <si>
    <t>Fatores de Risco</t>
  </si>
  <si>
    <t xml:space="preserve">     Ações e Índices </t>
  </si>
  <si>
    <t xml:space="preserve">     Câmbio </t>
  </si>
  <si>
    <t xml:space="preserve">     Taxa de juros </t>
  </si>
  <si>
    <t xml:space="preserve">     Commodities</t>
  </si>
  <si>
    <t xml:space="preserve">     1. Indicadores prudenciais e gerenciamento de riscos</t>
  </si>
  <si>
    <r>
      <t xml:space="preserve">       Taxas de juros prefixada denominadas em Real (RWA</t>
    </r>
    <r>
      <rPr>
        <vertAlign val="subscript"/>
        <sz val="10"/>
        <color indexed="8"/>
        <rFont val="Segoe UI"/>
        <family val="2"/>
      </rPr>
      <t>JUR1</t>
    </r>
    <r>
      <rPr>
        <sz val="10"/>
        <color indexed="8"/>
        <rFont val="Segoe UI"/>
        <family val="2"/>
      </rPr>
      <t>)</t>
    </r>
  </si>
  <si>
    <r>
      <t xml:space="preserve">       Taxas dos cupons de moeda estrangeira (RWA</t>
    </r>
    <r>
      <rPr>
        <vertAlign val="subscript"/>
        <sz val="10"/>
        <color indexed="8"/>
        <rFont val="Segoe UI"/>
        <family val="2"/>
      </rPr>
      <t>JUR2</t>
    </r>
    <r>
      <rPr>
        <sz val="10"/>
        <color indexed="8"/>
        <rFont val="Segoe UI"/>
        <family val="2"/>
      </rPr>
      <t>)</t>
    </r>
  </si>
  <si>
    <r>
      <t xml:space="preserve">       Taxas dos cupons de índices de preço (RWA</t>
    </r>
    <r>
      <rPr>
        <vertAlign val="subscript"/>
        <sz val="10"/>
        <color indexed="8"/>
        <rFont val="Segoe UI"/>
        <family val="2"/>
      </rPr>
      <t>JUR3</t>
    </r>
    <r>
      <rPr>
        <sz val="10"/>
        <color indexed="8"/>
        <rFont val="Segoe UI"/>
        <family val="2"/>
      </rPr>
      <t>)</t>
    </r>
  </si>
  <si>
    <r>
      <t xml:space="preserve">       Taxas dos cupons de taxas de juros (RWA</t>
    </r>
    <r>
      <rPr>
        <vertAlign val="subscript"/>
        <sz val="10"/>
        <color indexed="8"/>
        <rFont val="Segoe UI"/>
        <family val="2"/>
      </rPr>
      <t>JUR4</t>
    </r>
    <r>
      <rPr>
        <sz val="10"/>
        <color indexed="8"/>
        <rFont val="Segoe UI"/>
        <family val="2"/>
      </rPr>
      <t>)</t>
    </r>
  </si>
  <si>
    <r>
      <t xml:space="preserve">Frequência: </t>
    </r>
    <r>
      <rPr>
        <b/>
        <sz val="10"/>
        <color indexed="8"/>
        <rFont val="Segoe UI"/>
        <family val="2"/>
      </rPr>
      <t>Trimestral</t>
    </r>
  </si>
  <si>
    <r>
      <t xml:space="preserve">Frequência: </t>
    </r>
    <r>
      <rPr>
        <b/>
        <sz val="10"/>
        <color indexed="8"/>
        <rFont val="Segoe UI"/>
        <family val="2"/>
      </rPr>
      <t xml:space="preserve">Trimestral </t>
    </r>
  </si>
  <si>
    <t xml:space="preserve">      Do qual: requerimento calculado mediante abordagem padronizada (RWAMPAD)</t>
  </si>
  <si>
    <t xml:space="preserve">      Do qual: requerimento calculado mediante modelo interno (RWAMINT)</t>
  </si>
  <si>
    <r>
      <t>Preços de ações (RWA</t>
    </r>
    <r>
      <rPr>
        <b/>
        <vertAlign val="subscript"/>
        <sz val="11"/>
        <color rgb="FF004851"/>
        <rFont val="Segoe UI"/>
        <family val="2"/>
      </rPr>
      <t>ACS</t>
    </r>
    <r>
      <rPr>
        <b/>
        <sz val="11"/>
        <color rgb="FF004851"/>
        <rFont val="Segoe UI"/>
        <family val="2"/>
      </rPr>
      <t>)</t>
    </r>
  </si>
  <si>
    <r>
      <t>Taxas de câmbio (RWA</t>
    </r>
    <r>
      <rPr>
        <b/>
        <vertAlign val="subscript"/>
        <sz val="11"/>
        <color rgb="FF004851"/>
        <rFont val="Segoe UI"/>
        <family val="2"/>
      </rPr>
      <t>CAM</t>
    </r>
    <r>
      <rPr>
        <b/>
        <sz val="11"/>
        <color rgb="FF004851"/>
        <rFont val="Segoe UI"/>
        <family val="2"/>
      </rPr>
      <t>)</t>
    </r>
  </si>
  <si>
    <r>
      <t xml:space="preserve"> Preços de mercadorias (RWA</t>
    </r>
    <r>
      <rPr>
        <b/>
        <vertAlign val="subscript"/>
        <sz val="11"/>
        <color rgb="FF004851"/>
        <rFont val="Segoe UI"/>
        <family val="2"/>
      </rPr>
      <t>COM</t>
    </r>
    <r>
      <rPr>
        <b/>
        <sz val="11"/>
        <color rgb="FF004851"/>
        <rFont val="Segoe UI"/>
        <family val="2"/>
      </rPr>
      <t>)</t>
    </r>
  </si>
  <si>
    <t xml:space="preserve">            Do qual: requerimento calculado mediante abordagem padronizada para risco de crédito de contraparte (SA-CCR)</t>
  </si>
  <si>
    <t xml:space="preserve">            Do qual: requerimento calculado mediante uso da abordagem CEM</t>
  </si>
  <si>
    <t xml:space="preserve">            Do qual: mediante demais abordagens</t>
  </si>
  <si>
    <t>Concessão de crédito</t>
  </si>
  <si>
    <t>Títulos de dívida</t>
  </si>
  <si>
    <t>2a</t>
  </si>
  <si>
    <t>2b</t>
  </si>
  <si>
    <t>Operações não contabilizadas no balanço patrimonial</t>
  </si>
  <si>
    <t>Tabela CR1: Qualidade creditícia das exposições</t>
  </si>
  <si>
    <r>
      <t xml:space="preserve">Frequência: </t>
    </r>
    <r>
      <rPr>
        <b/>
        <sz val="10"/>
        <color indexed="8"/>
        <rFont val="Segoe UI"/>
        <family val="2"/>
      </rPr>
      <t>Semestral</t>
    </r>
  </si>
  <si>
    <t>Valor Bruto</t>
  </si>
  <si>
    <t>Provisões, Adiantamentos e rendas a apropriar</t>
  </si>
  <si>
    <t>Valor Líquido</t>
  </si>
  <si>
    <t>Valor da baixa contábil por prejuízo</t>
  </si>
  <si>
    <t>Outros ajustes</t>
  </si>
  <si>
    <t>g</t>
  </si>
  <si>
    <t xml:space="preserve">     dos quais: títulos soberanos nacionais</t>
  </si>
  <si>
    <t xml:space="preserve">     dos quais: outros títulos</t>
  </si>
  <si>
    <t>Frequência: Anual</t>
  </si>
  <si>
    <t>Tabela IRRBB1: Informações quantitativas sobre o IRRBB</t>
  </si>
  <si>
    <t>∆EVE</t>
  </si>
  <si>
    <t>Cenários</t>
  </si>
  <si>
    <t xml:space="preserve">       Paralelo de Alta</t>
  </si>
  <si>
    <t xml:space="preserve">       Paralelo de Baixa</t>
  </si>
  <si>
    <t>Variação Máxima</t>
  </si>
  <si>
    <t>Capital de Nível I</t>
  </si>
  <si>
    <t>∆NII</t>
  </si>
  <si>
    <t>¹ Choques padronizados nas taxas de juros, conforme definição do "Anexo 1" da Circular BCB nº 3.876/2018.</t>
  </si>
  <si>
    <t>As perdas potenciais estão representadas por valores positivos, enquanto que, os ganhos potenciais por valores negativos.</t>
  </si>
  <si>
    <t>Choques Padronizados ¹</t>
  </si>
  <si>
    <t xml:space="preserve">             IRRBB1 - Informações quantitativas sobre o IRRBB</t>
  </si>
  <si>
    <t xml:space="preserve">             CR1 - Qualidade creditícia das exposições</t>
  </si>
  <si>
    <t xml:space="preserve">             CR2 - Mudanças no estoque de operações em curso anormal</t>
  </si>
  <si>
    <t xml:space="preserve">             CRB - Informações adicionais sobre a qualidade creditícia das exposições</t>
  </si>
  <si>
    <t xml:space="preserve">       Aumento das taxas de juros de curto prazo</t>
  </si>
  <si>
    <t xml:space="preserve">       Redução das taxas de juros de curto prazo</t>
  </si>
  <si>
    <t xml:space="preserve">       Steepener</t>
  </si>
  <si>
    <t xml:space="preserve">       Flattener</t>
  </si>
  <si>
    <r>
      <t xml:space="preserve">Frequência: </t>
    </r>
    <r>
      <rPr>
        <b/>
        <sz val="10"/>
        <color indexed="8"/>
        <rFont val="Segoe UI"/>
        <family val="2"/>
      </rPr>
      <t>Anual</t>
    </r>
  </si>
  <si>
    <t>Ano:</t>
  </si>
  <si>
    <t>Centro Oeste</t>
  </si>
  <si>
    <t>Nordeste</t>
  </si>
  <si>
    <t>Norte</t>
  </si>
  <si>
    <t>Sudeste</t>
  </si>
  <si>
    <t>Sul</t>
  </si>
  <si>
    <t xml:space="preserve">Total </t>
  </si>
  <si>
    <t>Até 6 meses</t>
  </si>
  <si>
    <t>Acima de 6 meses até 1 ano</t>
  </si>
  <si>
    <t>Acima de 5 anos</t>
  </si>
  <si>
    <t>Construção</t>
  </si>
  <si>
    <t>Educação</t>
  </si>
  <si>
    <t>Atividades Imobiliárias</t>
  </si>
  <si>
    <t>Serviços Domésticos</t>
  </si>
  <si>
    <t>Total das exposições</t>
  </si>
  <si>
    <t>Tabela CRB: Informações adicionais sobre a qualidade creditícia das exposições reportadas</t>
  </si>
  <si>
    <t>Valor da provisão</t>
  </si>
  <si>
    <t>Valor da
 provisão</t>
  </si>
  <si>
    <t>Total das exposições em atraso</t>
  </si>
  <si>
    <t>Acima de 1 ano 
até 5 anos</t>
  </si>
  <si>
    <t>Entre 
31 e 90 dias</t>
  </si>
  <si>
    <t>Entre 
91 e 180 dias</t>
  </si>
  <si>
    <t>Entre 
181 e 365 dias</t>
  </si>
  <si>
    <t>Menor 
que 30 dias</t>
  </si>
  <si>
    <t>Maior 
que 365 dias</t>
  </si>
  <si>
    <t>Segregação do total das exposições reestruturadas</t>
  </si>
  <si>
    <t>% das exposições</t>
  </si>
  <si>
    <t>Representatividade das exposições</t>
  </si>
  <si>
    <t>Demais operações</t>
  </si>
  <si>
    <t>Total das exposições reestruturadas</t>
  </si>
  <si>
    <t>Operações não contabilizadas no Balanço Patrimonial</t>
  </si>
  <si>
    <t>10 maiores exposições</t>
  </si>
  <si>
    <t>100 maiores exposições</t>
  </si>
  <si>
    <t>Exposições</t>
  </si>
  <si>
    <t xml:space="preserve">        Bancos e outras Instituições Financeiras</t>
  </si>
  <si>
    <t xml:space="preserve">        Tesouro Nacional</t>
  </si>
  <si>
    <t xml:space="preserve">        Construção</t>
  </si>
  <si>
    <t xml:space="preserve">        Educação</t>
  </si>
  <si>
    <t xml:space="preserve">        Atividades Imobiliárias</t>
  </si>
  <si>
    <t xml:space="preserve">        Indústrias Extrativas</t>
  </si>
  <si>
    <t xml:space="preserve">        Serviços Domésticos</t>
  </si>
  <si>
    <r>
      <t xml:space="preserve">Território Nacional </t>
    </r>
    <r>
      <rPr>
        <b/>
        <vertAlign val="superscript"/>
        <sz val="10"/>
        <color rgb="FF004851"/>
        <rFont val="Segoe UI"/>
        <family val="2"/>
      </rPr>
      <t>1</t>
    </r>
  </si>
  <si>
    <t>Total das exposições por regiões geográficas</t>
  </si>
  <si>
    <r>
      <rPr>
        <vertAlign val="superscript"/>
        <sz val="10"/>
        <color theme="1"/>
        <rFont val="Segoe UI"/>
        <family val="2"/>
      </rPr>
      <t>1</t>
    </r>
    <r>
      <rPr>
        <sz val="10"/>
        <color theme="1"/>
        <rFont val="Segoe UI"/>
        <family val="2"/>
      </rPr>
      <t xml:space="preserve"> Coresponde aos títulos públicos brasileiros</t>
    </r>
  </si>
  <si>
    <t>Total das exposições por prazo remanescente de vencimento</t>
  </si>
  <si>
    <t>Total das exposições por setor econômico</t>
  </si>
  <si>
    <r>
      <t>RWA</t>
    </r>
    <r>
      <rPr>
        <b/>
        <vertAlign val="subscript"/>
        <sz val="11"/>
        <color rgb="FF004851"/>
        <rFont val="Segoe UI"/>
        <family val="2"/>
      </rPr>
      <t>MPAD</t>
    </r>
  </si>
  <si>
    <t xml:space="preserve">     2. Risco de Crédito</t>
  </si>
  <si>
    <t>Maiores exposições</t>
  </si>
  <si>
    <t xml:space="preserve">     4. Risco de Variação das Taxas de Juros na Carteira Bancária (IRRBB)</t>
  </si>
  <si>
    <t>Derivativos</t>
  </si>
  <si>
    <t>Posição Comprada – Liquidadas em contraparte central – No Brasil</t>
  </si>
  <si>
    <t>Posição Comprada – Liquidadas em contraparte central – No exterior</t>
  </si>
  <si>
    <t>Posição Comprada – Não liquidadas em contraparte central – No Brasil</t>
  </si>
  <si>
    <t>Posição Comprada – Nãp liquidadas em contraparte central – No exterior</t>
  </si>
  <si>
    <t>1e</t>
  </si>
  <si>
    <t>Posição Vendida – Liquidadas em contraparte central – No Brasil</t>
  </si>
  <si>
    <t>1f</t>
  </si>
  <si>
    <t>Posição Vendida – Liquidadas em contraparte central – No exterior</t>
  </si>
  <si>
    <t>1g</t>
  </si>
  <si>
    <t>Posição Vendida – Não liquidadas em contraparte central – No Brasil</t>
  </si>
  <si>
    <t>1h</t>
  </si>
  <si>
    <t>Posição Vendida – Não liquidadas em contraparte central – No exterior</t>
  </si>
  <si>
    <t>2c</t>
  </si>
  <si>
    <t>2d</t>
  </si>
  <si>
    <t>2e</t>
  </si>
  <si>
    <t>2f</t>
  </si>
  <si>
    <t>2g</t>
  </si>
  <si>
    <t>2h</t>
  </si>
  <si>
    <t>3a</t>
  </si>
  <si>
    <t>3d</t>
  </si>
  <si>
    <t>3e</t>
  </si>
  <si>
    <t>3f</t>
  </si>
  <si>
    <t>3g</t>
  </si>
  <si>
    <t>3h</t>
  </si>
  <si>
    <t>4a</t>
  </si>
  <si>
    <t>4b</t>
  </si>
  <si>
    <t>4c</t>
  </si>
  <si>
    <t>4d</t>
  </si>
  <si>
    <t>4e</t>
  </si>
  <si>
    <t>4f</t>
  </si>
  <si>
    <t>4g</t>
  </si>
  <si>
    <t>4h</t>
  </si>
  <si>
    <t xml:space="preserve">Somente posições classificadas na carteira de negociação.
</t>
  </si>
  <si>
    <t>Informações quantitativas dos derivativos classificados nas carteiras de negociação e bancária</t>
  </si>
  <si>
    <r>
      <rPr>
        <b/>
        <sz val="16"/>
        <color rgb="FF004851"/>
        <rFont val="Segoe UI"/>
        <family val="2"/>
      </rPr>
      <t>COOPERATIVA DE CRÉDITO SICOOB COCRED</t>
    </r>
    <r>
      <rPr>
        <b/>
        <sz val="12"/>
        <color rgb="FF004851"/>
        <rFont val="Segoe UI"/>
        <family val="2"/>
      </rPr>
      <t xml:space="preserve"> </t>
    </r>
  </si>
  <si>
    <t>Risco de crédito em sentido estrito</t>
  </si>
  <si>
    <t xml:space="preserve">           Do qual: apurado por meio da abordagem padronizada</t>
  </si>
  <si>
    <t xml:space="preserve">           Do qual: apurado por meio da abordagem IRB básica</t>
  </si>
  <si>
    <t xml:space="preserve">           Do qual: apurado por meio da abordagem IRB avançada</t>
  </si>
  <si>
    <t>Risco de crédito de contraparte (CCR)</t>
  </si>
  <si>
    <t>Acréscimo relativo ao ajuste associado à variação do valor dos derivativos em decorrência de variação da qualidade creditícia da contraparte (CVA)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</si>
  <si>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</si>
  <si>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</si>
  <si>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</si>
  <si>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</si>
  <si>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I</t>
  </si>
  <si>
    <t>Risco de Pagamentos (RWASP)</t>
  </si>
  <si>
    <t>Valores referentes às exposições não deduzidas no cálculo do PR</t>
  </si>
  <si>
    <r>
      <t>RWA</t>
    </r>
    <r>
      <rPr>
        <b/>
        <vertAlign val="subscript"/>
        <sz val="11"/>
        <color rgb="FF004851"/>
        <rFont val="Segoe UI"/>
        <family val="2"/>
      </rPr>
      <t>DRC</t>
    </r>
  </si>
  <si>
    <r>
      <t>RWA</t>
    </r>
    <r>
      <rPr>
        <b/>
        <vertAlign val="subscript"/>
        <sz val="11"/>
        <color rgb="FF004851"/>
        <rFont val="Segoe UI"/>
        <family val="2"/>
      </rPr>
      <t>CVA</t>
    </r>
  </si>
  <si>
    <t>Data de Atualização: 31/12/2024</t>
  </si>
  <si>
    <t>Exposições caracterizadas como ativos problematicos</t>
  </si>
  <si>
    <t>Exposições não caracterizadas como ativos problematicos</t>
  </si>
  <si>
    <t>Tabela CR2: Mudanças no estoque de operações classificadas como ativos problemáticos</t>
  </si>
  <si>
    <t>Valor das exposições classificadas como ativos problemáticos ao final do período anterior</t>
  </si>
  <si>
    <t>Valor das exposições que passaram a ser classificadas como ativos problemáticos no período corrente</t>
  </si>
  <si>
    <t>Valor das exposições que deixaram de ser caracterizadas como ativos problemáticos no período corrente</t>
  </si>
  <si>
    <t>Valor das operações classificadas como ativos problemáticos no final do período corrente</t>
  </si>
  <si>
    <t>Total das operações classificadas como ativos problemáticos</t>
  </si>
  <si>
    <t>Total das operações classificadas como ativos problemáticos por regiões geográficas</t>
  </si>
  <si>
    <t>Valor das operações classificadas como ativos problemáticos</t>
  </si>
  <si>
    <t>Total das operações classificadas como ativos problemáticos por setor econômico</t>
  </si>
  <si>
    <t>Total das operações por faixas de atraso</t>
  </si>
  <si>
    <t>Operações classificadas como ativos problemáticos</t>
  </si>
  <si>
    <t>Agricultura, Pecuária, Produção Florestal, Pesca E Aqüicultura</t>
  </si>
  <si>
    <t>Indústrias De Transformação</t>
  </si>
  <si>
    <t>Comércio; Reparação De Veículos Automotores E Motocicletas</t>
  </si>
  <si>
    <t>Transporte, Armazenagem E Correio</t>
  </si>
  <si>
    <t>Pessoa Física/Não Informado</t>
  </si>
  <si>
    <t>Atividades Financeiras, De Seguros E Serviços Relacionados</t>
  </si>
  <si>
    <t>Atividades Administrativas E Serviços Complementares</t>
  </si>
  <si>
    <t>Atividades Profissionais, Científicas E Técnicas</t>
  </si>
  <si>
    <t>Informação E Comunicação</t>
  </si>
  <si>
    <t>Alojamento E Alimentação</t>
  </si>
  <si>
    <t>Saúde Humana E Serviços Sociais</t>
  </si>
  <si>
    <t>Outras Atividades De Serviços</t>
  </si>
  <si>
    <t>Indústrias Extrativas</t>
  </si>
  <si>
    <t>Água, Esgoto, Atividades De Gestão De Resíduos E Descontaminação</t>
  </si>
  <si>
    <t>Artes, Cultura, Esporte E Recreação</t>
  </si>
  <si>
    <t xml:space="preserve">        Agricultura, Pecuária, Produção Florestal, Pesca E Aqüicultura</t>
  </si>
  <si>
    <t xml:space="preserve">        Indústrias De Transformação</t>
  </si>
  <si>
    <t xml:space="preserve">        Comércio; Reparação De Veículos Automotores E Motocicletas</t>
  </si>
  <si>
    <t xml:space="preserve">        Transporte, Armazenagem E Correio</t>
  </si>
  <si>
    <t xml:space="preserve">        Pessoa Física/Não Informado</t>
  </si>
  <si>
    <t xml:space="preserve">        Atividades Financeiras, De Seguros E Serviços Relacionados</t>
  </si>
  <si>
    <t xml:space="preserve">        Atividades Administrativas E Serviços Complementares</t>
  </si>
  <si>
    <t xml:space="preserve">        Atividades Profissionais, Científicas E Técnicas</t>
  </si>
  <si>
    <t xml:space="preserve">        Informação E Comunicação</t>
  </si>
  <si>
    <t xml:space="preserve">        Alojamento E Alimentação</t>
  </si>
  <si>
    <t xml:space="preserve">        Saúde Humana E Serviços Sociais</t>
  </si>
  <si>
    <t xml:space="preserve">        Outras Atividades De Serviços</t>
  </si>
  <si>
    <t xml:space="preserve">        Água, Esgoto, Atividades De Gestão De Resíduos E Descontaminação</t>
  </si>
  <si>
    <t xml:space="preserve">        Artes, Cultura, Esporte E Recreação</t>
  </si>
  <si>
    <t>Capital Principal</t>
  </si>
  <si>
    <t>Nível I</t>
  </si>
  <si>
    <t>Patrimônio de Referência (PR)</t>
  </si>
  <si>
    <t>Excesso dos recursos aplicados no ativo permanente</t>
  </si>
  <si>
    <t>Destaque do PR</t>
  </si>
  <si>
    <t xml:space="preserve">RWA total </t>
  </si>
  <si>
    <t>Índice de Capital Principal (ICP)</t>
  </si>
  <si>
    <t>Índice de Nível 1 (%)</t>
  </si>
  <si>
    <t>Índice de Basileia</t>
  </si>
  <si>
    <t>Adicional de Conservação de Capital Principal - ACPConservação (%)</t>
  </si>
  <si>
    <t>Adicional Contracíclico de Capital Principal - ACPContracíclico (%)</t>
  </si>
  <si>
    <t>Adicional de Importância Sistêmica de Capital Principal - ACPSistêmico (%)</t>
  </si>
  <si>
    <t>ACP total (%)</t>
  </si>
  <si>
    <t>Margem excedente de Capital Principal (%)</t>
  </si>
  <si>
    <t>Exposição total</t>
  </si>
  <si>
    <t>RA (%)</t>
  </si>
  <si>
    <t>Total de Ativos de Alta Liquidez (HQLA)</t>
  </si>
  <si>
    <t>Total de saídas líquidas de caixa</t>
  </si>
  <si>
    <t>LCR (%)</t>
  </si>
  <si>
    <t>Recursos estáveis disponíveis (ASF)</t>
  </si>
  <si>
    <t>Recursos estáveis requeridos (RSF)</t>
  </si>
  <si>
    <t>NSFR (%)</t>
  </si>
  <si>
    <t>Capital Principal corresponde à linha 1 deduzindo, conforme aplicável, o valor estabelecido pelo: 
- art. 4º, caput, inciso I, alínea “i”, e §§ 8º e 9º, da Resolução CMN nº 4.955, de 21 de outubro de 2021; ou - art. 3º, caput, inciso I, alínea “i”, §§ 8º e 9º, da Resolução BCB nº 199, de 11 de março de 2022.</t>
  </si>
  <si>
    <t>Nível I considerando a apuração do Capital Principal conforme linha 1a</t>
  </si>
  <si>
    <t>Patrimônio de Referência (PR) considerando a apuração do Capital Principal conforme linha 1a</t>
  </si>
  <si>
    <t>3b1</t>
  </si>
  <si>
    <t>Excesso dos recursos aplicados no ativo permanente considerando o PR conforme linha 3a</t>
  </si>
  <si>
    <t>RWA corresponde à linha 4 deduzindo, conforme aplicável, o valor referente ao inciso XII do caput do art. 4º ponderado pelo Fator de Ponderação de Risco (FPR) estabelecido no art. 82-A, ambos os comandos da Resolução 229, de 12 de maio de 2022.</t>
  </si>
  <si>
    <t>5a</t>
  </si>
  <si>
    <t>Índice de Capital Principal (ICP) considerando: 
- Numerador: corresponde à linha 1a 
- Denominador: corresponde à linha 4b</t>
  </si>
  <si>
    <t>6a</t>
  </si>
  <si>
    <t>Índice de Nível 1, considerando: 
- Numerador: corresponde à linha 2a 
- Denominador: corresponde à linha 4b</t>
  </si>
  <si>
    <t>Índice de Basileia, considerando: 
- Numerador: corresponde à linha 3a 
- Denominador: corresponde à linha 4b</t>
  </si>
  <si>
    <t>12a</t>
  </si>
  <si>
    <t>Margem excedente de Capital Principal (%) considerando o Capital Principal conforme linha 1a</t>
  </si>
  <si>
    <t>13a</t>
  </si>
  <si>
    <t>Exposição total corresponde à linha 13 deduzindo, conforme aplicável, o valor referente ao inciso XII do caput do art. 4º da Resolução 229, de 12 de maio de 2022.</t>
  </si>
  <si>
    <t>14a</t>
  </si>
  <si>
    <t>RA considerando: 
i. Numerador: corresponde à linha 2a 
ii. Denominador: corresponde à linha 13a</t>
  </si>
  <si>
    <t>Informações do 2º trimestre de 2025 - 30/06/2025</t>
  </si>
  <si>
    <t xml:space="preserve">     3. Risco de Mercado</t>
  </si>
  <si>
    <t xml:space="preserve">     4. Derivativos</t>
  </si>
  <si>
    <t>Data de Atualização: 30/06/2025</t>
  </si>
  <si>
    <t xml:space="preserve"> -   </t>
  </si>
  <si>
    <t xml:space="preserve"> NA </t>
  </si>
  <si>
    <t>jun-25
Total</t>
  </si>
  <si>
    <t>f</t>
  </si>
  <si>
    <t>Provisões, adiantamentos e rendas a apropriar. 
Dos quais: RWACPAD</t>
  </si>
  <si>
    <t>Provisões, adiantamentos e rendas a apropriar. 
Dos quais:
RWACIRB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</si>
</sst>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_-;\-* #,##0_-;_-* &quot; - &quot;??_-;_-@_-"/>
    <numFmt numFmtId="166" formatCode="0.000%"/>
    <numFmt numFmtId="167" formatCode="_(* #,##0_);_(* \(#,##0\);_(* &quot;-&quot;??_);_(@_)"/>
    <numFmt numFmtId="168" formatCode="#,##0;\(#,##0\)"/>
    <numFmt numFmtId="169" formatCode="[$-416]mmm\-yy;@"/>
    <numFmt numFmtId="170" formatCode="_-* #,##0.0000_-;\-* #,##0.0000_-;_-* &quot;-&quot;??_-;_-@_-"/>
    <numFmt numFmtId="171" formatCode="_-* #,##0_-;\-* #,##0_-;_-* &quot;-&quot;??_-;_-@_-"/>
    <numFmt numFmtId="172" formatCode="0.0%"/>
    <numFmt numFmtId="173" formatCode="[$-416]mmmm\-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name val="Segoe UI"/>
      <family val="2"/>
    </font>
    <font>
      <sz val="20"/>
      <color rgb="FF00485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sz val="14"/>
      <color rgb="FF008A76"/>
      <name val="Segoe UI"/>
      <family val="2"/>
    </font>
    <font>
      <b/>
      <sz val="11"/>
      <color rgb="FF004851"/>
      <name val="Segoe UI"/>
      <family val="2"/>
    </font>
    <font>
      <b/>
      <sz val="10"/>
      <color theme="1"/>
      <name val="Segoe UI"/>
      <family val="2"/>
    </font>
    <font>
      <b/>
      <sz val="10"/>
      <color rgb="FF004851"/>
      <name val="Segoe UI"/>
      <family val="2"/>
    </font>
    <font>
      <u/>
      <sz val="10"/>
      <color theme="10"/>
      <name val="Segoe UI"/>
      <family val="2"/>
    </font>
    <font>
      <sz val="10"/>
      <color indexed="8"/>
      <name val="Segoe UI"/>
      <family val="2"/>
    </font>
    <font>
      <vertAlign val="subscript"/>
      <sz val="10"/>
      <color indexed="8"/>
      <name val="Segoe UI"/>
      <family val="2"/>
    </font>
    <font>
      <sz val="10"/>
      <name val="Segoe UI"/>
      <family val="2"/>
    </font>
    <font>
      <b/>
      <sz val="10"/>
      <color indexed="8"/>
      <name val="Segoe UI"/>
      <family val="2"/>
    </font>
    <font>
      <b/>
      <u/>
      <sz val="10"/>
      <color theme="1"/>
      <name val="Segoe UI"/>
      <family val="2"/>
    </font>
    <font>
      <sz val="10"/>
      <color theme="1" tint="0.499984740745262"/>
      <name val="Segoe UI"/>
      <family val="2"/>
    </font>
    <font>
      <sz val="14"/>
      <color rgb="FF004851"/>
      <name val="Segoe UI"/>
      <family val="2"/>
    </font>
    <font>
      <sz val="8"/>
      <color theme="1" tint="0.499984740745262"/>
      <name val="Segoe UI"/>
      <family val="2"/>
    </font>
    <font>
      <b/>
      <vertAlign val="subscript"/>
      <sz val="11"/>
      <color rgb="FF004851"/>
      <name val="Segoe UI"/>
      <family val="2"/>
    </font>
    <font>
      <sz val="12"/>
      <color rgb="FF004851"/>
      <name val="Segoe UI"/>
      <family val="2"/>
    </font>
    <font>
      <b/>
      <sz val="11"/>
      <color theme="1"/>
      <name val="Segoe UI"/>
      <family val="2"/>
    </font>
    <font>
      <b/>
      <vertAlign val="superscript"/>
      <sz val="10"/>
      <color rgb="FF004851"/>
      <name val="Segoe UI"/>
      <family val="2"/>
    </font>
    <font>
      <vertAlign val="superscript"/>
      <sz val="10"/>
      <color theme="1"/>
      <name val="Segoe UI"/>
      <family val="2"/>
    </font>
    <font>
      <sz val="8"/>
      <color theme="1"/>
      <name val="Segoe UI"/>
      <family val="2"/>
    </font>
    <font>
      <sz val="9"/>
      <color theme="1"/>
      <name val="Segoe UI"/>
      <family val="2"/>
    </font>
    <font>
      <b/>
      <sz val="16"/>
      <color rgb="FF004851"/>
      <name val="Segoe UI"/>
      <family val="2"/>
    </font>
    <font>
      <b/>
      <sz val="12"/>
      <color rgb="FF00485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DDDDDD"/>
        <bgColor indexed="64"/>
      </patternFill>
    </fill>
    <fill>
      <patternFill patternType="mediumGray">
        <fgColor theme="0" tint="-0.34998626667073579"/>
        <bgColor theme="0" tint="-4.9989318521683403E-2"/>
      </patternFill>
    </fill>
    <fill>
      <patternFill patternType="mediumGray">
        <fgColor theme="0" tint="-0.14996795556505021"/>
        <bgColor rgb="FFF9F9F9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8A76"/>
      </bottom>
      <diagonal/>
    </border>
    <border>
      <left/>
      <right/>
      <top style="thin">
        <color rgb="FF008A76"/>
      </top>
      <bottom style="thin">
        <color rgb="FF008A76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rgb="FF008A76"/>
      </bottom>
      <diagonal/>
    </border>
    <border>
      <left/>
      <right/>
      <top style="thin">
        <color rgb="FF008A76"/>
      </top>
      <bottom/>
      <diagonal/>
    </border>
    <border>
      <left/>
      <right style="dashed">
        <color rgb="FF008A76"/>
      </right>
      <top style="thin">
        <color rgb="FF008A76"/>
      </top>
      <bottom style="thin">
        <color rgb="FF008A76"/>
      </bottom>
      <diagonal/>
    </border>
    <border>
      <left/>
      <right style="dashed">
        <color rgb="FF008A76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1" fillId="0" borderId="0"/>
    <xf numFmtId="164" fontId="6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0" fillId="2" borderId="4" xfId="4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43" fontId="2" fillId="2" borderId="0" xfId="1" applyFont="1" applyFill="1" applyAlignment="1">
      <alignment vertical="center"/>
    </xf>
    <xf numFmtId="166" fontId="1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2" fillId="2" borderId="4" xfId="4" applyFont="1" applyFill="1" applyBorder="1" applyAlignment="1">
      <alignment horizontal="left" vertical="center" wrapText="1"/>
    </xf>
    <xf numFmtId="167" fontId="2" fillId="2" borderId="0" xfId="1" applyNumberFormat="1" applyFont="1" applyFill="1" applyBorder="1" applyAlignment="1">
      <alignment vertical="center"/>
    </xf>
    <xf numFmtId="10" fontId="2" fillId="2" borderId="0" xfId="2" applyNumberFormat="1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2" fillId="0" borderId="0" xfId="4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wrapText="1"/>
    </xf>
    <xf numFmtId="0" fontId="2" fillId="0" borderId="0" xfId="4" applyFont="1" applyAlignment="1">
      <alignment horizontal="center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vertical="center"/>
    </xf>
    <xf numFmtId="0" fontId="2" fillId="0" borderId="0" xfId="5" applyFont="1" applyAlignment="1">
      <alignment horizontal="left" vertical="center"/>
    </xf>
    <xf numFmtId="0" fontId="19" fillId="0" borderId="0" xfId="4" applyFont="1" applyAlignment="1">
      <alignment vertical="center"/>
    </xf>
    <xf numFmtId="165" fontId="3" fillId="2" borderId="0" xfId="6" applyNumberFormat="1" applyFont="1" applyFill="1" applyBorder="1" applyAlignment="1">
      <alignment horizontal="center" vertical="center"/>
    </xf>
    <xf numFmtId="0" fontId="13" fillId="2" borderId="0" xfId="3" applyFont="1" applyFill="1" applyAlignment="1">
      <alignment horizontal="left"/>
    </xf>
    <xf numFmtId="0" fontId="13" fillId="2" borderId="0" xfId="3" applyFont="1" applyFill="1" applyAlignment="1">
      <alignment horizontal="center"/>
    </xf>
    <xf numFmtId="0" fontId="2" fillId="2" borderId="0" xfId="4" applyFont="1" applyFill="1" applyAlignment="1">
      <alignment horizontal="left"/>
    </xf>
    <xf numFmtId="0" fontId="2" fillId="2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vertical="center"/>
    </xf>
    <xf numFmtId="0" fontId="11" fillId="2" borderId="0" xfId="5" applyFont="1" applyFill="1" applyAlignment="1">
      <alignment horizontal="left" vertical="center"/>
    </xf>
    <xf numFmtId="0" fontId="2" fillId="2" borderId="0" xfId="4" applyFont="1" applyFill="1" applyAlignment="1">
      <alignment wrapText="1"/>
    </xf>
    <xf numFmtId="0" fontId="2" fillId="2" borderId="0" xfId="4" applyFont="1" applyFill="1" applyAlignment="1">
      <alignment horizontal="center" wrapText="1"/>
    </xf>
    <xf numFmtId="0" fontId="2" fillId="2" borderId="0" xfId="4" applyFont="1" applyFill="1" applyAlignment="1">
      <alignment horizontal="right" wrapText="1"/>
    </xf>
    <xf numFmtId="0" fontId="2" fillId="2" borderId="0" xfId="4" applyFont="1" applyFill="1" applyAlignment="1">
      <alignment horizontal="center" vertical="center" wrapText="1"/>
    </xf>
    <xf numFmtId="0" fontId="2" fillId="2" borderId="0" xfId="4" applyFont="1" applyFill="1" applyAlignment="1">
      <alignment horizontal="left" vertical="center" wrapText="1" indent="1"/>
    </xf>
    <xf numFmtId="165" fontId="16" fillId="2" borderId="0" xfId="6" applyNumberFormat="1" applyFont="1" applyFill="1" applyBorder="1" applyAlignment="1">
      <alignment horizontal="center" vertical="center"/>
    </xf>
    <xf numFmtId="0" fontId="11" fillId="2" borderId="0" xfId="4" applyFont="1" applyFill="1" applyAlignment="1">
      <alignment horizontal="center" vertical="center" wrapText="1"/>
    </xf>
    <xf numFmtId="0" fontId="11" fillId="2" borderId="0" xfId="4" applyFont="1" applyFill="1" applyAlignment="1">
      <alignment horizontal="left" vertical="center" wrapText="1"/>
    </xf>
    <xf numFmtId="0" fontId="18" fillId="2" borderId="0" xfId="5" applyFont="1" applyFill="1" applyAlignment="1">
      <alignment horizontal="left" vertical="center"/>
    </xf>
    <xf numFmtId="0" fontId="2" fillId="2" borderId="0" xfId="4" applyFont="1" applyFill="1" applyAlignment="1">
      <alignment horizontal="center"/>
    </xf>
    <xf numFmtId="165" fontId="2" fillId="2" borderId="0" xfId="4" applyNumberFormat="1" applyFont="1" applyFill="1"/>
    <xf numFmtId="0" fontId="11" fillId="2" borderId="0" xfId="4" applyFont="1" applyFill="1" applyAlignment="1">
      <alignment horizontal="center"/>
    </xf>
    <xf numFmtId="0" fontId="11" fillId="2" borderId="0" xfId="4" applyFont="1" applyFill="1" applyAlignment="1">
      <alignment horizontal="right"/>
    </xf>
    <xf numFmtId="0" fontId="8" fillId="3" borderId="2" xfId="4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left" vertical="center" wrapText="1"/>
    </xf>
    <xf numFmtId="165" fontId="8" fillId="3" borderId="2" xfId="6" applyNumberFormat="1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left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165" fontId="10" fillId="2" borderId="1" xfId="6" applyNumberFormat="1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center" vertical="center" wrapText="1"/>
    </xf>
    <xf numFmtId="3" fontId="8" fillId="3" borderId="4" xfId="4" applyNumberFormat="1" applyFont="1" applyFill="1" applyBorder="1" applyAlignment="1">
      <alignment horizontal="right" vertical="center" wrapText="1"/>
    </xf>
    <xf numFmtId="0" fontId="2" fillId="2" borderId="0" xfId="5" applyFont="1" applyFill="1" applyAlignment="1">
      <alignment vertical="center"/>
    </xf>
    <xf numFmtId="0" fontId="2" fillId="2" borderId="0" xfId="5" applyFont="1" applyFill="1" applyAlignment="1">
      <alignment horizontal="center" vertical="center"/>
    </xf>
    <xf numFmtId="14" fontId="2" fillId="2" borderId="0" xfId="5" applyNumberFormat="1" applyFont="1" applyFill="1" applyAlignment="1">
      <alignment horizontal="center" vertical="center"/>
    </xf>
    <xf numFmtId="0" fontId="2" fillId="2" borderId="0" xfId="4" applyFont="1" applyFill="1" applyAlignment="1">
      <alignment horizontal="right" vertical="center" wrapText="1"/>
    </xf>
    <xf numFmtId="0" fontId="11" fillId="2" borderId="0" xfId="5" applyFont="1" applyFill="1" applyAlignment="1">
      <alignment horizontal="right" vertical="center"/>
    </xf>
    <xf numFmtId="0" fontId="2" fillId="2" borderId="0" xfId="5" applyFont="1" applyFill="1" applyAlignment="1">
      <alignment horizontal="center" vertical="center" wrapText="1"/>
    </xf>
    <xf numFmtId="0" fontId="2" fillId="2" borderId="0" xfId="5" applyFont="1" applyFill="1" applyAlignment="1">
      <alignment horizontal="left" vertical="center" wrapText="1"/>
    </xf>
    <xf numFmtId="168" fontId="2" fillId="2" borderId="0" xfId="4" applyNumberFormat="1" applyFont="1" applyFill="1" applyAlignment="1">
      <alignment horizontal="right" vertical="center"/>
    </xf>
    <xf numFmtId="0" fontId="2" fillId="2" borderId="1" xfId="5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left" vertical="center" wrapText="1"/>
    </xf>
    <xf numFmtId="168" fontId="2" fillId="2" borderId="1" xfId="4" applyNumberFormat="1" applyFont="1" applyFill="1" applyBorder="1" applyAlignment="1">
      <alignment horizontal="right" vertical="center"/>
    </xf>
    <xf numFmtId="0" fontId="21" fillId="2" borderId="0" xfId="4" applyFont="1" applyFill="1" applyAlignment="1">
      <alignment horizontal="left" vertical="center"/>
    </xf>
    <xf numFmtId="0" fontId="11" fillId="3" borderId="0" xfId="5" applyFont="1" applyFill="1" applyAlignment="1">
      <alignment horizontal="center" vertical="center" wrapText="1"/>
    </xf>
    <xf numFmtId="0" fontId="10" fillId="3" borderId="0" xfId="5" applyFont="1" applyFill="1" applyAlignment="1">
      <alignment horizontal="left" vertical="center"/>
    </xf>
    <xf numFmtId="14" fontId="3" fillId="3" borderId="0" xfId="5" applyNumberFormat="1" applyFont="1" applyFill="1" applyAlignment="1">
      <alignment horizontal="center" vertical="center"/>
    </xf>
    <xf numFmtId="0" fontId="12" fillId="3" borderId="5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left" vertical="center" wrapText="1"/>
    </xf>
    <xf numFmtId="14" fontId="12" fillId="3" borderId="5" xfId="5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10" fontId="2" fillId="0" borderId="0" xfId="2" applyNumberFormat="1" applyFont="1" applyAlignment="1">
      <alignment vertical="center"/>
    </xf>
    <xf numFmtId="0" fontId="10" fillId="2" borderId="4" xfId="4" applyFont="1" applyFill="1" applyBorder="1" applyAlignment="1">
      <alignment horizontal="center" vertical="center" wrapText="1"/>
    </xf>
    <xf numFmtId="3" fontId="10" fillId="2" borderId="4" xfId="4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169" fontId="10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1" fillId="2" borderId="0" xfId="4" applyFont="1" applyFill="1" applyAlignment="1">
      <alignment horizontal="left" vertical="top"/>
    </xf>
    <xf numFmtId="0" fontId="24" fillId="3" borderId="2" xfId="0" applyFont="1" applyFill="1" applyBorder="1" applyAlignment="1">
      <alignment horizontal="center" vertical="center" wrapText="1"/>
    </xf>
    <xf numFmtId="167" fontId="24" fillId="3" borderId="2" xfId="1" applyNumberFormat="1" applyFont="1" applyFill="1" applyBorder="1" applyAlignment="1">
      <alignment vertical="center"/>
    </xf>
    <xf numFmtId="0" fontId="24" fillId="3" borderId="2" xfId="0" applyFont="1" applyFill="1" applyBorder="1" applyAlignment="1">
      <alignment horizontal="center" vertical="center"/>
    </xf>
    <xf numFmtId="170" fontId="2" fillId="2" borderId="0" xfId="1" applyNumberFormat="1" applyFont="1" applyFill="1" applyAlignment="1">
      <alignment vertical="center"/>
    </xf>
    <xf numFmtId="0" fontId="12" fillId="2" borderId="0" xfId="0" applyFont="1" applyFill="1" applyAlignment="1">
      <alignment horizontal="justify" vertical="center" wrapText="1"/>
    </xf>
    <xf numFmtId="167" fontId="12" fillId="2" borderId="0" xfId="1" applyNumberFormat="1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169" fontId="10" fillId="2" borderId="1" xfId="0" applyNumberFormat="1" applyFont="1" applyFill="1" applyBorder="1" applyAlignment="1">
      <alignment horizontal="center" vertical="center"/>
    </xf>
    <xf numFmtId="0" fontId="12" fillId="2" borderId="4" xfId="4" applyFont="1" applyFill="1" applyBorder="1" applyAlignment="1">
      <alignment horizontal="center" vertical="center" wrapText="1"/>
    </xf>
    <xf numFmtId="167" fontId="2" fillId="2" borderId="7" xfId="1" applyNumberFormat="1" applyFont="1" applyFill="1" applyBorder="1" applyAlignment="1">
      <alignment horizontal="right" vertical="center"/>
    </xf>
    <xf numFmtId="165" fontId="8" fillId="3" borderId="6" xfId="6" applyNumberFormat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 wrapText="1"/>
    </xf>
    <xf numFmtId="0" fontId="3" fillId="3" borderId="2" xfId="4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 wrapText="1"/>
    </xf>
    <xf numFmtId="0" fontId="10" fillId="2" borderId="0" xfId="4" applyFont="1" applyFill="1" applyAlignment="1">
      <alignment horizontal="left" vertical="center" wrapText="1"/>
    </xf>
    <xf numFmtId="17" fontId="12" fillId="2" borderId="0" xfId="0" quotePrefix="1" applyNumberFormat="1" applyFont="1" applyFill="1" applyAlignment="1">
      <alignment horizontal="center" vertical="center"/>
    </xf>
    <xf numFmtId="17" fontId="10" fillId="2" borderId="1" xfId="0" quotePrefix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7" fontId="8" fillId="3" borderId="2" xfId="0" quotePrefix="1" applyNumberFormat="1" applyFont="1" applyFill="1" applyBorder="1" applyAlignment="1">
      <alignment horizontal="left" vertical="center"/>
    </xf>
    <xf numFmtId="171" fontId="8" fillId="3" borderId="2" xfId="0" quotePrefix="1" applyNumberFormat="1" applyFont="1" applyFill="1" applyBorder="1" applyAlignment="1">
      <alignment horizontal="center" vertical="center"/>
    </xf>
    <xf numFmtId="17" fontId="12" fillId="2" borderId="1" xfId="0" quotePrefix="1" applyNumberFormat="1" applyFont="1" applyFill="1" applyBorder="1" applyAlignment="1">
      <alignment horizontal="center" vertical="center"/>
    </xf>
    <xf numFmtId="17" fontId="12" fillId="2" borderId="1" xfId="0" quotePrefix="1" applyNumberFormat="1" applyFont="1" applyFill="1" applyBorder="1" applyAlignment="1">
      <alignment vertical="center"/>
    </xf>
    <xf numFmtId="17" fontId="12" fillId="2" borderId="1" xfId="0" quotePrefix="1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7" fontId="12" fillId="2" borderId="0" xfId="0" quotePrefix="1" applyNumberFormat="1" applyFont="1" applyFill="1" applyAlignment="1">
      <alignment horizontal="center" vertical="center" wrapText="1"/>
    </xf>
    <xf numFmtId="17" fontId="12" fillId="2" borderId="0" xfId="0" quotePrefix="1" applyNumberFormat="1" applyFont="1" applyFill="1" applyAlignment="1">
      <alignment horizontal="left" vertical="center"/>
    </xf>
    <xf numFmtId="171" fontId="12" fillId="2" borderId="0" xfId="0" quotePrefix="1" applyNumberFormat="1" applyFont="1" applyFill="1" applyAlignment="1">
      <alignment horizontal="center" vertical="center" wrapText="1"/>
    </xf>
    <xf numFmtId="171" fontId="2" fillId="2" borderId="0" xfId="1" applyNumberFormat="1" applyFont="1" applyFill="1" applyBorder="1" applyAlignment="1">
      <alignment vertical="center"/>
    </xf>
    <xf numFmtId="171" fontId="3" fillId="2" borderId="0" xfId="1" applyNumberFormat="1" applyFont="1" applyFill="1" applyBorder="1" applyAlignment="1">
      <alignment vertical="center"/>
    </xf>
    <xf numFmtId="171" fontId="16" fillId="2" borderId="0" xfId="1" applyNumberFormat="1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horizontal="center" vertical="center"/>
    </xf>
    <xf numFmtId="167" fontId="2" fillId="2" borderId="7" xfId="1" applyNumberFormat="1" applyFont="1" applyFill="1" applyBorder="1" applyAlignment="1">
      <alignment horizontal="center" vertical="center"/>
    </xf>
    <xf numFmtId="171" fontId="2" fillId="2" borderId="0" xfId="0" applyNumberFormat="1" applyFont="1" applyFill="1" applyAlignment="1">
      <alignment horizontal="center" vertical="center"/>
    </xf>
    <xf numFmtId="0" fontId="16" fillId="2" borderId="1" xfId="4" applyFont="1" applyFill="1" applyBorder="1" applyAlignment="1">
      <alignment horizontal="left" vertical="center" wrapText="1"/>
    </xf>
    <xf numFmtId="171" fontId="12" fillId="2" borderId="5" xfId="0" applyNumberFormat="1" applyFont="1" applyFill="1" applyBorder="1" applyAlignment="1">
      <alignment vertical="center"/>
    </xf>
    <xf numFmtId="171" fontId="2" fillId="2" borderId="0" xfId="1" applyNumberFormat="1" applyFont="1" applyFill="1" applyBorder="1" applyAlignment="1">
      <alignment horizontal="right" vertical="center"/>
    </xf>
    <xf numFmtId="171" fontId="16" fillId="2" borderId="1" xfId="1" applyNumberFormat="1" applyFont="1" applyFill="1" applyBorder="1" applyAlignment="1">
      <alignment horizontal="right" vertical="center"/>
    </xf>
    <xf numFmtId="167" fontId="2" fillId="4" borderId="0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71" fontId="8" fillId="3" borderId="5" xfId="0" quotePrefix="1" applyNumberFormat="1" applyFont="1" applyFill="1" applyBorder="1" applyAlignment="1">
      <alignment horizontal="center" vertical="center"/>
    </xf>
    <xf numFmtId="17" fontId="8" fillId="3" borderId="5" xfId="0" quotePrefix="1" applyNumberFormat="1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171" fontId="12" fillId="2" borderId="0" xfId="0" applyNumberFormat="1" applyFont="1" applyFill="1" applyAlignment="1">
      <alignment vertical="center"/>
    </xf>
    <xf numFmtId="172" fontId="2" fillId="2" borderId="0" xfId="2" applyNumberFormat="1" applyFont="1" applyFill="1" applyBorder="1" applyAlignment="1">
      <alignment horizontal="center" vertical="center"/>
    </xf>
    <xf numFmtId="172" fontId="16" fillId="2" borderId="1" xfId="2" applyNumberFormat="1" applyFont="1" applyFill="1" applyBorder="1" applyAlignment="1">
      <alignment horizontal="center" vertical="center"/>
    </xf>
    <xf numFmtId="167" fontId="2" fillId="5" borderId="0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166" fontId="2" fillId="2" borderId="0" xfId="2" applyNumberFormat="1" applyFont="1" applyFill="1" applyBorder="1" applyAlignment="1">
      <alignment vertical="center"/>
    </xf>
    <xf numFmtId="173" fontId="10" fillId="2" borderId="0" xfId="4" applyNumberFormat="1" applyFont="1" applyFill="1" applyAlignment="1">
      <alignment vertical="center"/>
    </xf>
    <xf numFmtId="169" fontId="12" fillId="3" borderId="5" xfId="5" applyNumberFormat="1" applyFont="1" applyFill="1" applyBorder="1" applyAlignment="1">
      <alignment horizontal="center" vertical="center"/>
    </xf>
    <xf numFmtId="0" fontId="11" fillId="2" borderId="0" xfId="5" applyFont="1" applyFill="1" applyAlignment="1">
      <alignment horizontal="center" vertical="center" wrapText="1"/>
    </xf>
    <xf numFmtId="0" fontId="11" fillId="2" borderId="0" xfId="5" applyFont="1" applyFill="1" applyAlignment="1">
      <alignment horizontal="left" vertical="center" wrapText="1"/>
    </xf>
    <xf numFmtId="0" fontId="28" fillId="2" borderId="0" xfId="5" applyFont="1" applyFill="1" applyAlignment="1">
      <alignment horizontal="center" vertical="center" wrapText="1"/>
    </xf>
    <xf numFmtId="0" fontId="28" fillId="2" borderId="0" xfId="5" applyFont="1" applyFill="1" applyAlignment="1">
      <alignment horizontal="left" vertical="center" wrapText="1" indent="3"/>
    </xf>
    <xf numFmtId="168" fontId="11" fillId="2" borderId="0" xfId="4" applyNumberFormat="1" applyFont="1" applyFill="1" applyAlignment="1">
      <alignment horizontal="right" vertical="center"/>
    </xf>
    <xf numFmtId="10" fontId="2" fillId="2" borderId="0" xfId="2" applyNumberFormat="1" applyFont="1" applyFill="1" applyBorder="1" applyAlignment="1">
      <alignment horizontal="right" vertical="center"/>
    </xf>
    <xf numFmtId="0" fontId="16" fillId="2" borderId="0" xfId="4" applyFont="1" applyFill="1" applyAlignment="1">
      <alignment horizontal="left" vertical="center" wrapText="1"/>
    </xf>
    <xf numFmtId="0" fontId="2" fillId="2" borderId="0" xfId="0" applyFont="1" applyFill="1" applyAlignment="1">
      <alignment horizontal="justify" vertical="center"/>
    </xf>
    <xf numFmtId="0" fontId="8" fillId="3" borderId="2" xfId="4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left" vertical="center" wrapText="1" indent="2"/>
    </xf>
    <xf numFmtId="0" fontId="30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169" fontId="10" fillId="2" borderId="1" xfId="0" applyNumberFormat="1" applyFont="1" applyFill="1" applyBorder="1" applyAlignment="1">
      <alignment horizontal="center" vertical="center"/>
    </xf>
    <xf numFmtId="169" fontId="10" fillId="2" borderId="2" xfId="0" applyNumberFormat="1" applyFont="1" applyFill="1" applyBorder="1" applyAlignment="1">
      <alignment horizontal="center" vertical="center"/>
    </xf>
    <xf numFmtId="0" fontId="12" fillId="2" borderId="0" xfId="4" applyFont="1" applyFill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5" xfId="4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9" fontId="10" fillId="2" borderId="5" xfId="4" applyNumberFormat="1" applyFont="1" applyFill="1" applyBorder="1" applyAlignment="1">
      <alignment horizontal="center" vertical="center" wrapText="1"/>
    </xf>
    <xf numFmtId="169" fontId="10" fillId="2" borderId="0" xfId="4" applyNumberFormat="1" applyFont="1" applyFill="1" applyAlignment="1">
      <alignment horizontal="center" vertical="center"/>
    </xf>
    <xf numFmtId="169" fontId="10" fillId="2" borderId="3" xfId="4" applyNumberFormat="1" applyFont="1" applyFill="1" applyBorder="1" applyAlignment="1">
      <alignment horizontal="center" vertical="center"/>
    </xf>
    <xf numFmtId="169" fontId="10" fillId="2" borderId="6" xfId="0" applyNumberFormat="1" applyFont="1" applyFill="1" applyBorder="1" applyAlignment="1">
      <alignment horizontal="center" vertical="center"/>
    </xf>
    <xf numFmtId="165" fontId="8" fillId="3" borderId="2" xfId="6" applyNumberFormat="1" applyFont="1" applyFill="1" applyBorder="1" applyAlignment="1">
      <alignment horizontal="center" vertical="center"/>
    </xf>
    <xf numFmtId="165" fontId="8" fillId="3" borderId="6" xfId="6" applyNumberFormat="1" applyFont="1" applyFill="1" applyBorder="1" applyAlignment="1">
      <alignment horizontal="center" vertical="center"/>
    </xf>
    <xf numFmtId="165" fontId="10" fillId="2" borderId="2" xfId="6" applyNumberFormat="1" applyFont="1" applyFill="1" applyBorder="1" applyAlignment="1">
      <alignment horizontal="center" vertical="center"/>
    </xf>
    <xf numFmtId="0" fontId="10" fillId="3" borderId="0" xfId="5" applyFont="1" applyFill="1" applyAlignment="1">
      <alignment horizontal="center" vertical="center"/>
    </xf>
    <xf numFmtId="0" fontId="11" fillId="2" borderId="0" xfId="5" applyFont="1" applyFill="1" applyAlignment="1">
      <alignment horizontal="left" vertical="center" wrapText="1"/>
    </xf>
  </cellXfs>
  <cellStyles count="7">
    <cellStyle name="Comma 2" xfId="6" xr:uid="{C80C2EE6-974D-435B-8C44-7798F87FF03C}"/>
    <cellStyle name="Hiperlink" xfId="3" builtinId="8"/>
    <cellStyle name="Normal" xfId="0" builtinId="0"/>
    <cellStyle name="Normal 2" xfId="4" xr:uid="{CEA3F89E-A17D-4115-903A-FC6244312532}"/>
    <cellStyle name="Normal 9 2" xfId="5" xr:uid="{800E3B73-9B01-4802-A523-3079B7DE9130}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8A76"/>
      <color rgb="FF004851"/>
      <color rgb="FFF9F9F9"/>
      <color rgb="FFDDDDDD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64649</xdr:colOff>
      <xdr:row>0</xdr:row>
      <xdr:rowOff>95250</xdr:rowOff>
    </xdr:from>
    <xdr:to>
      <xdr:col>3</xdr:col>
      <xdr:colOff>710884</xdr:colOff>
      <xdr:row>0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69D48D-C9EB-4ABB-8130-ACF7C918A5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649" y="95250"/>
          <a:ext cx="705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3428999</xdr:colOff>
      <xdr:row>1</xdr:row>
      <xdr:rowOff>19054</xdr:rowOff>
    </xdr:from>
    <xdr:to>
      <xdr:col>4</xdr:col>
      <xdr:colOff>22411</xdr:colOff>
      <xdr:row>14</xdr:row>
      <xdr:rowOff>112059</xdr:rowOff>
    </xdr:to>
    <xdr:grpSp>
      <xdr:nvGrpSpPr>
        <xdr:cNvPr id="6" name="Grupo 188">
          <a:extLst>
            <a:ext uri="{FF2B5EF4-FFF2-40B4-BE49-F238E27FC236}">
              <a16:creationId xmlns:a16="http://schemas.microsoft.com/office/drawing/2014/main" id="{98B82F4A-EC00-4E73-8FC4-10439AAB12E0}"/>
            </a:ext>
          </a:extLst>
        </xdr:cNvPr>
        <xdr:cNvGrpSpPr/>
      </xdr:nvGrpSpPr>
      <xdr:grpSpPr>
        <a:xfrm>
          <a:off x="5177117" y="209554"/>
          <a:ext cx="1983441" cy="2905681"/>
          <a:chOff x="7680176" y="121923"/>
          <a:chExt cx="4420988" cy="4193088"/>
        </a:xfrm>
        <a:gradFill>
          <a:gsLst>
            <a:gs pos="22000">
              <a:srgbClr val="00A091">
                <a:alpha val="60000"/>
              </a:srgbClr>
            </a:gs>
            <a:gs pos="0">
              <a:srgbClr val="003641">
                <a:alpha val="60000"/>
              </a:srgbClr>
            </a:gs>
            <a:gs pos="94000">
              <a:srgbClr val="C9D200">
                <a:alpha val="60000"/>
              </a:srgbClr>
            </a:gs>
            <a:gs pos="42000">
              <a:srgbClr val="A5CD5C">
                <a:alpha val="60000"/>
              </a:srgbClr>
            </a:gs>
          </a:gsLst>
          <a:lin ang="8100000" scaled="1"/>
        </a:gradFill>
        <a:effectLst>
          <a:reflection stA="74000" dist="50800" dir="5400000" sy="-100000" algn="bl" rotWithShape="0"/>
        </a:effectLst>
      </xdr:grpSpPr>
      <xdr:sp macro="" textlink="">
        <xdr:nvSpPr>
          <xdr:cNvPr id="7" name="Retângulo de cantos arredondados 189">
            <a:extLst>
              <a:ext uri="{FF2B5EF4-FFF2-40B4-BE49-F238E27FC236}">
                <a16:creationId xmlns:a16="http://schemas.microsoft.com/office/drawing/2014/main" id="{FC46D5DF-8737-49E6-A26E-3316EE81359C}"/>
              </a:ext>
            </a:extLst>
          </xdr:cNvPr>
          <xdr:cNvSpPr/>
        </xdr:nvSpPr>
        <xdr:spPr>
          <a:xfrm>
            <a:off x="11310334" y="608901"/>
            <a:ext cx="359999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" name="Retângulo de cantos arredondados 190">
            <a:extLst>
              <a:ext uri="{FF2B5EF4-FFF2-40B4-BE49-F238E27FC236}">
                <a16:creationId xmlns:a16="http://schemas.microsoft.com/office/drawing/2014/main" id="{B3F3EB5E-0358-49AA-9FE8-2489FA3937CC}"/>
              </a:ext>
            </a:extLst>
          </xdr:cNvPr>
          <xdr:cNvSpPr/>
        </xdr:nvSpPr>
        <xdr:spPr>
          <a:xfrm>
            <a:off x="11310333" y="1077880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9" name="Retângulo de cantos arredondados 191">
            <a:extLst>
              <a:ext uri="{FF2B5EF4-FFF2-40B4-BE49-F238E27FC236}">
                <a16:creationId xmlns:a16="http://schemas.microsoft.com/office/drawing/2014/main" id="{6ECEB056-C737-49C5-86B1-29D9DDC89724}"/>
              </a:ext>
            </a:extLst>
          </xdr:cNvPr>
          <xdr:cNvSpPr/>
        </xdr:nvSpPr>
        <xdr:spPr>
          <a:xfrm>
            <a:off x="11328333" y="1546858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0" name="Retângulo de cantos arredondados 192">
            <a:extLst>
              <a:ext uri="{FF2B5EF4-FFF2-40B4-BE49-F238E27FC236}">
                <a16:creationId xmlns:a16="http://schemas.microsoft.com/office/drawing/2014/main" id="{6C768220-F160-4B2A-A5F1-3EA7D1E5A17D}"/>
              </a:ext>
            </a:extLst>
          </xdr:cNvPr>
          <xdr:cNvSpPr/>
        </xdr:nvSpPr>
        <xdr:spPr>
          <a:xfrm>
            <a:off x="11346333" y="2005047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1" name="Retângulo de cantos arredondados 193">
            <a:extLst>
              <a:ext uri="{FF2B5EF4-FFF2-40B4-BE49-F238E27FC236}">
                <a16:creationId xmlns:a16="http://schemas.microsoft.com/office/drawing/2014/main" id="{1F47E808-9810-4790-8C7C-93C8CE16C669}"/>
              </a:ext>
            </a:extLst>
          </xdr:cNvPr>
          <xdr:cNvSpPr/>
        </xdr:nvSpPr>
        <xdr:spPr>
          <a:xfrm>
            <a:off x="11364333" y="2431075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2" name="Retângulo de cantos arredondados 194">
            <a:extLst>
              <a:ext uri="{FF2B5EF4-FFF2-40B4-BE49-F238E27FC236}">
                <a16:creationId xmlns:a16="http://schemas.microsoft.com/office/drawing/2014/main" id="{91AAEFDE-1B9B-49B2-B44E-A1ABC3AD1125}"/>
              </a:ext>
            </a:extLst>
          </xdr:cNvPr>
          <xdr:cNvSpPr/>
        </xdr:nvSpPr>
        <xdr:spPr>
          <a:xfrm>
            <a:off x="11382333" y="2815129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3" name="Retângulo de cantos arredondados 195">
            <a:extLst>
              <a:ext uri="{FF2B5EF4-FFF2-40B4-BE49-F238E27FC236}">
                <a16:creationId xmlns:a16="http://schemas.microsoft.com/office/drawing/2014/main" id="{83EE2A29-1C22-4F8E-ABF5-B7232B8C08E9}"/>
              </a:ext>
            </a:extLst>
          </xdr:cNvPr>
          <xdr:cNvSpPr/>
        </xdr:nvSpPr>
        <xdr:spPr>
          <a:xfrm>
            <a:off x="11400333" y="3167751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" name="Retângulo de cantos arredondados 196">
            <a:extLst>
              <a:ext uri="{FF2B5EF4-FFF2-40B4-BE49-F238E27FC236}">
                <a16:creationId xmlns:a16="http://schemas.microsoft.com/office/drawing/2014/main" id="{EAB02C97-C228-4CF0-8594-DCC33CF32A46}"/>
              </a:ext>
            </a:extLst>
          </xdr:cNvPr>
          <xdr:cNvSpPr/>
        </xdr:nvSpPr>
        <xdr:spPr>
          <a:xfrm>
            <a:off x="11418333" y="3471727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" name="Retângulo de cantos arredondados 197">
            <a:extLst>
              <a:ext uri="{FF2B5EF4-FFF2-40B4-BE49-F238E27FC236}">
                <a16:creationId xmlns:a16="http://schemas.microsoft.com/office/drawing/2014/main" id="{9CCFA478-2553-4983-8EFA-1B33AEE3BAB9}"/>
              </a:ext>
            </a:extLst>
          </xdr:cNvPr>
          <xdr:cNvSpPr/>
        </xdr:nvSpPr>
        <xdr:spPr>
          <a:xfrm>
            <a:off x="11436333" y="3748731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" name="Retângulo de cantos arredondados 198">
            <a:extLst>
              <a:ext uri="{FF2B5EF4-FFF2-40B4-BE49-F238E27FC236}">
                <a16:creationId xmlns:a16="http://schemas.microsoft.com/office/drawing/2014/main" id="{2B4F5FFB-767B-4528-99DF-332B44B1B340}"/>
              </a:ext>
            </a:extLst>
          </xdr:cNvPr>
          <xdr:cNvSpPr/>
        </xdr:nvSpPr>
        <xdr:spPr>
          <a:xfrm>
            <a:off x="11454333" y="4006160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7" name="Retângulo de cantos arredondados 199">
            <a:extLst>
              <a:ext uri="{FF2B5EF4-FFF2-40B4-BE49-F238E27FC236}">
                <a16:creationId xmlns:a16="http://schemas.microsoft.com/office/drawing/2014/main" id="{D2DA9FF7-37FD-4C0F-A66D-D53EC58D632C}"/>
              </a:ext>
            </a:extLst>
          </xdr:cNvPr>
          <xdr:cNvSpPr/>
        </xdr:nvSpPr>
        <xdr:spPr>
          <a:xfrm>
            <a:off x="10884572" y="608901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8" name="Retângulo de cantos arredondados 200">
            <a:extLst>
              <a:ext uri="{FF2B5EF4-FFF2-40B4-BE49-F238E27FC236}">
                <a16:creationId xmlns:a16="http://schemas.microsoft.com/office/drawing/2014/main" id="{FD27DBD4-FBD4-4631-A874-4B5D11DF800C}"/>
              </a:ext>
            </a:extLst>
          </xdr:cNvPr>
          <xdr:cNvSpPr/>
        </xdr:nvSpPr>
        <xdr:spPr>
          <a:xfrm>
            <a:off x="10902572" y="1095880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9" name="Retângulo de cantos arredondados 201">
            <a:extLst>
              <a:ext uri="{FF2B5EF4-FFF2-40B4-BE49-F238E27FC236}">
                <a16:creationId xmlns:a16="http://schemas.microsoft.com/office/drawing/2014/main" id="{ADE8D952-B7D0-4BD3-96E9-895D4069DFD8}"/>
              </a:ext>
            </a:extLst>
          </xdr:cNvPr>
          <xdr:cNvSpPr/>
        </xdr:nvSpPr>
        <xdr:spPr>
          <a:xfrm>
            <a:off x="10920572" y="1564858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0" name="Retângulo de cantos arredondados 202">
            <a:extLst>
              <a:ext uri="{FF2B5EF4-FFF2-40B4-BE49-F238E27FC236}">
                <a16:creationId xmlns:a16="http://schemas.microsoft.com/office/drawing/2014/main" id="{47F61FD8-5E2F-407B-86CA-F96CA79F202E}"/>
              </a:ext>
            </a:extLst>
          </xdr:cNvPr>
          <xdr:cNvSpPr/>
        </xdr:nvSpPr>
        <xdr:spPr>
          <a:xfrm>
            <a:off x="10938572" y="2023047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1" name="Retângulo de cantos arredondados 203">
            <a:extLst>
              <a:ext uri="{FF2B5EF4-FFF2-40B4-BE49-F238E27FC236}">
                <a16:creationId xmlns:a16="http://schemas.microsoft.com/office/drawing/2014/main" id="{1BE0369A-D582-493B-B02C-FB819E77976A}"/>
              </a:ext>
            </a:extLst>
          </xdr:cNvPr>
          <xdr:cNvSpPr/>
        </xdr:nvSpPr>
        <xdr:spPr>
          <a:xfrm>
            <a:off x="10956572" y="2449075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2" name="Retângulo de cantos arredondados 204">
            <a:extLst>
              <a:ext uri="{FF2B5EF4-FFF2-40B4-BE49-F238E27FC236}">
                <a16:creationId xmlns:a16="http://schemas.microsoft.com/office/drawing/2014/main" id="{724130B4-9B69-43F2-B2B6-5A2667F75FBB}"/>
              </a:ext>
            </a:extLst>
          </xdr:cNvPr>
          <xdr:cNvSpPr/>
        </xdr:nvSpPr>
        <xdr:spPr>
          <a:xfrm>
            <a:off x="10974572" y="2833129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3" name="Retângulo de cantos arredondados 205">
            <a:extLst>
              <a:ext uri="{FF2B5EF4-FFF2-40B4-BE49-F238E27FC236}">
                <a16:creationId xmlns:a16="http://schemas.microsoft.com/office/drawing/2014/main" id="{6A0DE9C3-96D4-43BC-A68A-615AB0B9D737}"/>
              </a:ext>
            </a:extLst>
          </xdr:cNvPr>
          <xdr:cNvSpPr/>
        </xdr:nvSpPr>
        <xdr:spPr>
          <a:xfrm>
            <a:off x="10992572" y="3185751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" name="Retângulo de cantos arredondados 206">
            <a:extLst>
              <a:ext uri="{FF2B5EF4-FFF2-40B4-BE49-F238E27FC236}">
                <a16:creationId xmlns:a16="http://schemas.microsoft.com/office/drawing/2014/main" id="{B2B65256-34B8-485C-8634-56EBFFF3AA96}"/>
              </a:ext>
            </a:extLst>
          </xdr:cNvPr>
          <xdr:cNvSpPr/>
        </xdr:nvSpPr>
        <xdr:spPr>
          <a:xfrm>
            <a:off x="11010572" y="3489727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5" name="Retângulo de cantos arredondados 207">
            <a:extLst>
              <a:ext uri="{FF2B5EF4-FFF2-40B4-BE49-F238E27FC236}">
                <a16:creationId xmlns:a16="http://schemas.microsoft.com/office/drawing/2014/main" id="{4F648957-84F9-4145-9A8A-D28F22D6C88E}"/>
              </a:ext>
            </a:extLst>
          </xdr:cNvPr>
          <xdr:cNvSpPr/>
        </xdr:nvSpPr>
        <xdr:spPr>
          <a:xfrm>
            <a:off x="11028572" y="3766731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6" name="Retângulo de cantos arredondados 208">
            <a:extLst>
              <a:ext uri="{FF2B5EF4-FFF2-40B4-BE49-F238E27FC236}">
                <a16:creationId xmlns:a16="http://schemas.microsoft.com/office/drawing/2014/main" id="{47F42760-6943-4359-AF29-367AC7D50E40}"/>
              </a:ext>
            </a:extLst>
          </xdr:cNvPr>
          <xdr:cNvSpPr/>
        </xdr:nvSpPr>
        <xdr:spPr>
          <a:xfrm>
            <a:off x="10461902" y="626901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7" name="Retângulo de cantos arredondados 209">
            <a:extLst>
              <a:ext uri="{FF2B5EF4-FFF2-40B4-BE49-F238E27FC236}">
                <a16:creationId xmlns:a16="http://schemas.microsoft.com/office/drawing/2014/main" id="{CA930FA9-9898-411B-B219-6B4E388EEDCC}"/>
              </a:ext>
            </a:extLst>
          </xdr:cNvPr>
          <xdr:cNvSpPr/>
        </xdr:nvSpPr>
        <xdr:spPr>
          <a:xfrm>
            <a:off x="10479902" y="1113880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8" name="Retângulo de cantos arredondados 210">
            <a:extLst>
              <a:ext uri="{FF2B5EF4-FFF2-40B4-BE49-F238E27FC236}">
                <a16:creationId xmlns:a16="http://schemas.microsoft.com/office/drawing/2014/main" id="{E33155BB-38B8-49E0-B8E2-A25D7B10BD4C}"/>
              </a:ext>
            </a:extLst>
          </xdr:cNvPr>
          <xdr:cNvSpPr/>
        </xdr:nvSpPr>
        <xdr:spPr>
          <a:xfrm>
            <a:off x="10497902" y="1582858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9" name="Retângulo de cantos arredondados 211">
            <a:extLst>
              <a:ext uri="{FF2B5EF4-FFF2-40B4-BE49-F238E27FC236}">
                <a16:creationId xmlns:a16="http://schemas.microsoft.com/office/drawing/2014/main" id="{BA4C0E7D-FF27-45FA-9677-A7581E0A72FC}"/>
              </a:ext>
            </a:extLst>
          </xdr:cNvPr>
          <xdr:cNvSpPr/>
        </xdr:nvSpPr>
        <xdr:spPr>
          <a:xfrm>
            <a:off x="10515902" y="2041047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0" name="Retângulo de cantos arredondados 212">
            <a:extLst>
              <a:ext uri="{FF2B5EF4-FFF2-40B4-BE49-F238E27FC236}">
                <a16:creationId xmlns:a16="http://schemas.microsoft.com/office/drawing/2014/main" id="{51D526D7-E455-44AE-AED7-9C065D946318}"/>
              </a:ext>
            </a:extLst>
          </xdr:cNvPr>
          <xdr:cNvSpPr/>
        </xdr:nvSpPr>
        <xdr:spPr>
          <a:xfrm>
            <a:off x="10533902" y="2467075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1" name="Retângulo de cantos arredondados 213">
            <a:extLst>
              <a:ext uri="{FF2B5EF4-FFF2-40B4-BE49-F238E27FC236}">
                <a16:creationId xmlns:a16="http://schemas.microsoft.com/office/drawing/2014/main" id="{FF50BBB1-E860-42B9-A798-9DA8F447789D}"/>
              </a:ext>
            </a:extLst>
          </xdr:cNvPr>
          <xdr:cNvSpPr/>
        </xdr:nvSpPr>
        <xdr:spPr>
          <a:xfrm>
            <a:off x="10551902" y="2851129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2" name="Retângulo de cantos arredondados 214">
            <a:extLst>
              <a:ext uri="{FF2B5EF4-FFF2-40B4-BE49-F238E27FC236}">
                <a16:creationId xmlns:a16="http://schemas.microsoft.com/office/drawing/2014/main" id="{CAF02138-1D6F-4F16-ADF8-A167E82BA10B}"/>
              </a:ext>
            </a:extLst>
          </xdr:cNvPr>
          <xdr:cNvSpPr/>
        </xdr:nvSpPr>
        <xdr:spPr>
          <a:xfrm>
            <a:off x="10569902" y="3203751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3" name="Retângulo de cantos arredondados 215">
            <a:extLst>
              <a:ext uri="{FF2B5EF4-FFF2-40B4-BE49-F238E27FC236}">
                <a16:creationId xmlns:a16="http://schemas.microsoft.com/office/drawing/2014/main" id="{03E48CE2-5F3B-4BF2-AA83-AE34E68E6B38}"/>
              </a:ext>
            </a:extLst>
          </xdr:cNvPr>
          <xdr:cNvSpPr/>
        </xdr:nvSpPr>
        <xdr:spPr>
          <a:xfrm>
            <a:off x="10587902" y="3507727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4" name="Retângulo de cantos arredondados 216">
            <a:extLst>
              <a:ext uri="{FF2B5EF4-FFF2-40B4-BE49-F238E27FC236}">
                <a16:creationId xmlns:a16="http://schemas.microsoft.com/office/drawing/2014/main" id="{3407CE2D-77FB-4898-9B73-9CC59E0ECC22}"/>
              </a:ext>
            </a:extLst>
          </xdr:cNvPr>
          <xdr:cNvSpPr/>
        </xdr:nvSpPr>
        <xdr:spPr>
          <a:xfrm>
            <a:off x="10058350" y="644901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5" name="Retângulo de cantos arredondados 217">
            <a:extLst>
              <a:ext uri="{FF2B5EF4-FFF2-40B4-BE49-F238E27FC236}">
                <a16:creationId xmlns:a16="http://schemas.microsoft.com/office/drawing/2014/main" id="{150B3EDC-0A02-461B-87DD-507AD03D68B2}"/>
              </a:ext>
            </a:extLst>
          </xdr:cNvPr>
          <xdr:cNvSpPr/>
        </xdr:nvSpPr>
        <xdr:spPr>
          <a:xfrm>
            <a:off x="10076350" y="1131880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6" name="Retângulo de cantos arredondados 218">
            <a:extLst>
              <a:ext uri="{FF2B5EF4-FFF2-40B4-BE49-F238E27FC236}">
                <a16:creationId xmlns:a16="http://schemas.microsoft.com/office/drawing/2014/main" id="{A1A9BEAF-DCF1-437D-B307-F3DA801A7511}"/>
              </a:ext>
            </a:extLst>
          </xdr:cNvPr>
          <xdr:cNvSpPr/>
        </xdr:nvSpPr>
        <xdr:spPr>
          <a:xfrm>
            <a:off x="10094350" y="1600858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7" name="Retângulo de cantos arredondados 219">
            <a:extLst>
              <a:ext uri="{FF2B5EF4-FFF2-40B4-BE49-F238E27FC236}">
                <a16:creationId xmlns:a16="http://schemas.microsoft.com/office/drawing/2014/main" id="{11DEC57F-C097-4396-946E-21087523DB56}"/>
              </a:ext>
            </a:extLst>
          </xdr:cNvPr>
          <xdr:cNvSpPr/>
        </xdr:nvSpPr>
        <xdr:spPr>
          <a:xfrm>
            <a:off x="10112350" y="2059047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8" name="Retângulo de cantos arredondados 220">
            <a:extLst>
              <a:ext uri="{FF2B5EF4-FFF2-40B4-BE49-F238E27FC236}">
                <a16:creationId xmlns:a16="http://schemas.microsoft.com/office/drawing/2014/main" id="{EB8BE6B5-7403-4524-9A3E-199489DE2ED9}"/>
              </a:ext>
            </a:extLst>
          </xdr:cNvPr>
          <xdr:cNvSpPr/>
        </xdr:nvSpPr>
        <xdr:spPr>
          <a:xfrm>
            <a:off x="10130350" y="2485075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9" name="Retângulo de cantos arredondados 221">
            <a:extLst>
              <a:ext uri="{FF2B5EF4-FFF2-40B4-BE49-F238E27FC236}">
                <a16:creationId xmlns:a16="http://schemas.microsoft.com/office/drawing/2014/main" id="{358E3FD1-4BD2-4F21-A538-3CE7F9EA71DF}"/>
              </a:ext>
            </a:extLst>
          </xdr:cNvPr>
          <xdr:cNvSpPr/>
        </xdr:nvSpPr>
        <xdr:spPr>
          <a:xfrm>
            <a:off x="10148350" y="2869129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0" name="Retângulo de cantos arredondados 222">
            <a:extLst>
              <a:ext uri="{FF2B5EF4-FFF2-40B4-BE49-F238E27FC236}">
                <a16:creationId xmlns:a16="http://schemas.microsoft.com/office/drawing/2014/main" id="{2760DE42-A94B-4DC8-A3DB-AB15AA9C09B9}"/>
              </a:ext>
            </a:extLst>
          </xdr:cNvPr>
          <xdr:cNvSpPr/>
        </xdr:nvSpPr>
        <xdr:spPr>
          <a:xfrm>
            <a:off x="10166350" y="3221751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1" name="Retângulo de cantos arredondados 223">
            <a:extLst>
              <a:ext uri="{FF2B5EF4-FFF2-40B4-BE49-F238E27FC236}">
                <a16:creationId xmlns:a16="http://schemas.microsoft.com/office/drawing/2014/main" id="{A8E81DD1-DC61-4331-8D3A-DAFBDAE558A2}"/>
              </a:ext>
            </a:extLst>
          </xdr:cNvPr>
          <xdr:cNvSpPr/>
        </xdr:nvSpPr>
        <xdr:spPr>
          <a:xfrm>
            <a:off x="9674119" y="662901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2" name="Retângulo de cantos arredondados 224">
            <a:extLst>
              <a:ext uri="{FF2B5EF4-FFF2-40B4-BE49-F238E27FC236}">
                <a16:creationId xmlns:a16="http://schemas.microsoft.com/office/drawing/2014/main" id="{3481AA0C-9B78-44DE-8CF4-CA6C32B21083}"/>
              </a:ext>
            </a:extLst>
          </xdr:cNvPr>
          <xdr:cNvSpPr/>
        </xdr:nvSpPr>
        <xdr:spPr>
          <a:xfrm>
            <a:off x="9692119" y="1149880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3" name="Retângulo de cantos arredondados 225">
            <a:extLst>
              <a:ext uri="{FF2B5EF4-FFF2-40B4-BE49-F238E27FC236}">
                <a16:creationId xmlns:a16="http://schemas.microsoft.com/office/drawing/2014/main" id="{FEBC4CC9-0E2E-4CC5-AB38-86CE422226DB}"/>
              </a:ext>
            </a:extLst>
          </xdr:cNvPr>
          <xdr:cNvSpPr/>
        </xdr:nvSpPr>
        <xdr:spPr>
          <a:xfrm>
            <a:off x="9710119" y="1618858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4" name="Retângulo de cantos arredondados 226">
            <a:extLst>
              <a:ext uri="{FF2B5EF4-FFF2-40B4-BE49-F238E27FC236}">
                <a16:creationId xmlns:a16="http://schemas.microsoft.com/office/drawing/2014/main" id="{8FE7ABC3-106F-4817-9E0A-09112F083298}"/>
              </a:ext>
            </a:extLst>
          </xdr:cNvPr>
          <xdr:cNvSpPr/>
        </xdr:nvSpPr>
        <xdr:spPr>
          <a:xfrm>
            <a:off x="9728119" y="2077047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5" name="Retângulo de cantos arredondados 227">
            <a:extLst>
              <a:ext uri="{FF2B5EF4-FFF2-40B4-BE49-F238E27FC236}">
                <a16:creationId xmlns:a16="http://schemas.microsoft.com/office/drawing/2014/main" id="{02BCE3B6-913C-4DF0-A5F4-0841D749EF09}"/>
              </a:ext>
            </a:extLst>
          </xdr:cNvPr>
          <xdr:cNvSpPr/>
        </xdr:nvSpPr>
        <xdr:spPr>
          <a:xfrm>
            <a:off x="9746119" y="2503075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6" name="Retângulo de cantos arredondados 228">
            <a:extLst>
              <a:ext uri="{FF2B5EF4-FFF2-40B4-BE49-F238E27FC236}">
                <a16:creationId xmlns:a16="http://schemas.microsoft.com/office/drawing/2014/main" id="{C3895BEF-E7D6-4B9D-BE5D-2EE4B80F92A1}"/>
              </a:ext>
            </a:extLst>
          </xdr:cNvPr>
          <xdr:cNvSpPr/>
        </xdr:nvSpPr>
        <xdr:spPr>
          <a:xfrm>
            <a:off x="9764119" y="2887129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7" name="Retângulo de cantos arredondados 229">
            <a:extLst>
              <a:ext uri="{FF2B5EF4-FFF2-40B4-BE49-F238E27FC236}">
                <a16:creationId xmlns:a16="http://schemas.microsoft.com/office/drawing/2014/main" id="{94A25049-791B-4A7D-9602-E5A500F35714}"/>
              </a:ext>
            </a:extLst>
          </xdr:cNvPr>
          <xdr:cNvSpPr/>
        </xdr:nvSpPr>
        <xdr:spPr>
          <a:xfrm>
            <a:off x="9301705" y="680901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8" name="Retângulo de cantos arredondados 230">
            <a:extLst>
              <a:ext uri="{FF2B5EF4-FFF2-40B4-BE49-F238E27FC236}">
                <a16:creationId xmlns:a16="http://schemas.microsoft.com/office/drawing/2014/main" id="{7EE0737C-E4D2-4BF6-8ED7-D64A29D31FE9}"/>
              </a:ext>
            </a:extLst>
          </xdr:cNvPr>
          <xdr:cNvSpPr/>
        </xdr:nvSpPr>
        <xdr:spPr>
          <a:xfrm>
            <a:off x="9319705" y="1167880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9" name="Retângulo de cantos arredondados 231">
            <a:extLst>
              <a:ext uri="{FF2B5EF4-FFF2-40B4-BE49-F238E27FC236}">
                <a16:creationId xmlns:a16="http://schemas.microsoft.com/office/drawing/2014/main" id="{CB18FD7E-B568-423C-8631-D3BA2D591F41}"/>
              </a:ext>
            </a:extLst>
          </xdr:cNvPr>
          <xdr:cNvSpPr/>
        </xdr:nvSpPr>
        <xdr:spPr>
          <a:xfrm>
            <a:off x="9337705" y="1636858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0" name="Retângulo de cantos arredondados 232">
            <a:extLst>
              <a:ext uri="{FF2B5EF4-FFF2-40B4-BE49-F238E27FC236}">
                <a16:creationId xmlns:a16="http://schemas.microsoft.com/office/drawing/2014/main" id="{FF14245C-EB2E-43BA-9314-C9654BC9B988}"/>
              </a:ext>
            </a:extLst>
          </xdr:cNvPr>
          <xdr:cNvSpPr/>
        </xdr:nvSpPr>
        <xdr:spPr>
          <a:xfrm>
            <a:off x="9355705" y="2095047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1" name="Retângulo de cantos arredondados 233">
            <a:extLst>
              <a:ext uri="{FF2B5EF4-FFF2-40B4-BE49-F238E27FC236}">
                <a16:creationId xmlns:a16="http://schemas.microsoft.com/office/drawing/2014/main" id="{BC38A7EB-86BC-48F8-A177-1C905A59A785}"/>
              </a:ext>
            </a:extLst>
          </xdr:cNvPr>
          <xdr:cNvSpPr/>
        </xdr:nvSpPr>
        <xdr:spPr>
          <a:xfrm>
            <a:off x="9373705" y="2521075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2" name="Retângulo de cantos arredondados 234">
            <a:extLst>
              <a:ext uri="{FF2B5EF4-FFF2-40B4-BE49-F238E27FC236}">
                <a16:creationId xmlns:a16="http://schemas.microsoft.com/office/drawing/2014/main" id="{B2090413-63AE-4504-A74F-3B537D4A1F19}"/>
              </a:ext>
            </a:extLst>
          </xdr:cNvPr>
          <xdr:cNvSpPr/>
        </xdr:nvSpPr>
        <xdr:spPr>
          <a:xfrm>
            <a:off x="8910710" y="698901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3" name="Retângulo de cantos arredondados 235">
            <a:extLst>
              <a:ext uri="{FF2B5EF4-FFF2-40B4-BE49-F238E27FC236}">
                <a16:creationId xmlns:a16="http://schemas.microsoft.com/office/drawing/2014/main" id="{C7D6BA1A-35EA-481B-AEAC-C2F0C574B52B}"/>
              </a:ext>
            </a:extLst>
          </xdr:cNvPr>
          <xdr:cNvSpPr/>
        </xdr:nvSpPr>
        <xdr:spPr>
          <a:xfrm>
            <a:off x="8928710" y="1185880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4" name="Retângulo de cantos arredondados 236">
            <a:extLst>
              <a:ext uri="{FF2B5EF4-FFF2-40B4-BE49-F238E27FC236}">
                <a16:creationId xmlns:a16="http://schemas.microsoft.com/office/drawing/2014/main" id="{F26CEF52-69B8-4185-85DD-1345DABB09CE}"/>
              </a:ext>
            </a:extLst>
          </xdr:cNvPr>
          <xdr:cNvSpPr/>
        </xdr:nvSpPr>
        <xdr:spPr>
          <a:xfrm>
            <a:off x="8946710" y="1654858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5" name="Retângulo de cantos arredondados 237">
            <a:extLst>
              <a:ext uri="{FF2B5EF4-FFF2-40B4-BE49-F238E27FC236}">
                <a16:creationId xmlns:a16="http://schemas.microsoft.com/office/drawing/2014/main" id="{DA7B7A8D-5392-49AA-8508-BB37A51599BC}"/>
              </a:ext>
            </a:extLst>
          </xdr:cNvPr>
          <xdr:cNvSpPr/>
        </xdr:nvSpPr>
        <xdr:spPr>
          <a:xfrm>
            <a:off x="8964710" y="2113047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6" name="Retângulo de cantos arredondados 238">
            <a:extLst>
              <a:ext uri="{FF2B5EF4-FFF2-40B4-BE49-F238E27FC236}">
                <a16:creationId xmlns:a16="http://schemas.microsoft.com/office/drawing/2014/main" id="{DB3DCBC6-EA3D-4DDE-8DCD-8E72E0CACAE6}"/>
              </a:ext>
            </a:extLst>
          </xdr:cNvPr>
          <xdr:cNvSpPr/>
        </xdr:nvSpPr>
        <xdr:spPr>
          <a:xfrm>
            <a:off x="8582266" y="716901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7" name="Retângulo de cantos arredondados 239">
            <a:extLst>
              <a:ext uri="{FF2B5EF4-FFF2-40B4-BE49-F238E27FC236}">
                <a16:creationId xmlns:a16="http://schemas.microsoft.com/office/drawing/2014/main" id="{BA7630AE-9D21-4DA5-A483-CDE19B259E8C}"/>
              </a:ext>
            </a:extLst>
          </xdr:cNvPr>
          <xdr:cNvSpPr/>
        </xdr:nvSpPr>
        <xdr:spPr>
          <a:xfrm>
            <a:off x="8600266" y="1203880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8" name="Retângulo de cantos arredondados 240">
            <a:extLst>
              <a:ext uri="{FF2B5EF4-FFF2-40B4-BE49-F238E27FC236}">
                <a16:creationId xmlns:a16="http://schemas.microsoft.com/office/drawing/2014/main" id="{C89967DF-7099-45F2-B97A-5FF1D8AB98D0}"/>
              </a:ext>
            </a:extLst>
          </xdr:cNvPr>
          <xdr:cNvSpPr/>
        </xdr:nvSpPr>
        <xdr:spPr>
          <a:xfrm>
            <a:off x="8618266" y="1672858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9" name="Retângulo de cantos arredondados 241">
            <a:extLst>
              <a:ext uri="{FF2B5EF4-FFF2-40B4-BE49-F238E27FC236}">
                <a16:creationId xmlns:a16="http://schemas.microsoft.com/office/drawing/2014/main" id="{8500975E-2FEE-464D-BD8D-2EA2E6ECA187}"/>
              </a:ext>
            </a:extLst>
          </xdr:cNvPr>
          <xdr:cNvSpPr/>
        </xdr:nvSpPr>
        <xdr:spPr>
          <a:xfrm>
            <a:off x="8258222" y="734901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0" name="Retângulo de cantos arredondados 242">
            <a:extLst>
              <a:ext uri="{FF2B5EF4-FFF2-40B4-BE49-F238E27FC236}">
                <a16:creationId xmlns:a16="http://schemas.microsoft.com/office/drawing/2014/main" id="{72D3CF41-DBE1-470F-BECB-C8FE36DB918A}"/>
              </a:ext>
            </a:extLst>
          </xdr:cNvPr>
          <xdr:cNvSpPr/>
        </xdr:nvSpPr>
        <xdr:spPr>
          <a:xfrm>
            <a:off x="8276222" y="1221880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1" name="Retângulo de cantos arredondados 243">
            <a:extLst>
              <a:ext uri="{FF2B5EF4-FFF2-40B4-BE49-F238E27FC236}">
                <a16:creationId xmlns:a16="http://schemas.microsoft.com/office/drawing/2014/main" id="{1B462EDF-C894-440E-91D9-D85814DC9217}"/>
              </a:ext>
            </a:extLst>
          </xdr:cNvPr>
          <xdr:cNvSpPr/>
        </xdr:nvSpPr>
        <xdr:spPr>
          <a:xfrm>
            <a:off x="7934179" y="752901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2" name="Retângulo de cantos arredondados 244">
            <a:extLst>
              <a:ext uri="{FF2B5EF4-FFF2-40B4-BE49-F238E27FC236}">
                <a16:creationId xmlns:a16="http://schemas.microsoft.com/office/drawing/2014/main" id="{FA217BEE-77D2-4143-93C9-3900EAA16C6F}"/>
              </a:ext>
            </a:extLst>
          </xdr:cNvPr>
          <xdr:cNvSpPr/>
        </xdr:nvSpPr>
        <xdr:spPr>
          <a:xfrm>
            <a:off x="11741164" y="608901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3" name="Retângulo de cantos arredondados 245">
            <a:extLst>
              <a:ext uri="{FF2B5EF4-FFF2-40B4-BE49-F238E27FC236}">
                <a16:creationId xmlns:a16="http://schemas.microsoft.com/office/drawing/2014/main" id="{A56F5E52-B283-4200-BD56-8517CCEFC021}"/>
              </a:ext>
            </a:extLst>
          </xdr:cNvPr>
          <xdr:cNvSpPr/>
        </xdr:nvSpPr>
        <xdr:spPr>
          <a:xfrm>
            <a:off x="11741164" y="1077880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4" name="Retângulo de cantos arredondados 246">
            <a:extLst>
              <a:ext uri="{FF2B5EF4-FFF2-40B4-BE49-F238E27FC236}">
                <a16:creationId xmlns:a16="http://schemas.microsoft.com/office/drawing/2014/main" id="{1CDBE51E-12FC-4BF1-85FE-7164FAD70BCD}"/>
              </a:ext>
            </a:extLst>
          </xdr:cNvPr>
          <xdr:cNvSpPr/>
        </xdr:nvSpPr>
        <xdr:spPr>
          <a:xfrm>
            <a:off x="11741164" y="1528858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5" name="Retângulo de cantos arredondados 247">
            <a:extLst>
              <a:ext uri="{FF2B5EF4-FFF2-40B4-BE49-F238E27FC236}">
                <a16:creationId xmlns:a16="http://schemas.microsoft.com/office/drawing/2014/main" id="{3B1A1942-8FC1-453F-9089-7852F49876C4}"/>
              </a:ext>
            </a:extLst>
          </xdr:cNvPr>
          <xdr:cNvSpPr/>
        </xdr:nvSpPr>
        <xdr:spPr>
          <a:xfrm>
            <a:off x="11759164" y="1987047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6" name="Retângulo de cantos arredondados 248">
            <a:extLst>
              <a:ext uri="{FF2B5EF4-FFF2-40B4-BE49-F238E27FC236}">
                <a16:creationId xmlns:a16="http://schemas.microsoft.com/office/drawing/2014/main" id="{D3893BF4-CBF1-462E-9755-179760360237}"/>
              </a:ext>
            </a:extLst>
          </xdr:cNvPr>
          <xdr:cNvSpPr/>
        </xdr:nvSpPr>
        <xdr:spPr>
          <a:xfrm>
            <a:off x="11777164" y="2413075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7" name="Retângulo de cantos arredondados 249">
            <a:extLst>
              <a:ext uri="{FF2B5EF4-FFF2-40B4-BE49-F238E27FC236}">
                <a16:creationId xmlns:a16="http://schemas.microsoft.com/office/drawing/2014/main" id="{F89B430D-E366-4633-ABB4-083BCA14C08A}"/>
              </a:ext>
            </a:extLst>
          </xdr:cNvPr>
          <xdr:cNvSpPr/>
        </xdr:nvSpPr>
        <xdr:spPr>
          <a:xfrm>
            <a:off x="11795164" y="2797129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8" name="Retângulo de cantos arredondados 250">
            <a:extLst>
              <a:ext uri="{FF2B5EF4-FFF2-40B4-BE49-F238E27FC236}">
                <a16:creationId xmlns:a16="http://schemas.microsoft.com/office/drawing/2014/main" id="{41F62337-A154-4208-96D9-1E7D3666F491}"/>
              </a:ext>
            </a:extLst>
          </xdr:cNvPr>
          <xdr:cNvSpPr/>
        </xdr:nvSpPr>
        <xdr:spPr>
          <a:xfrm>
            <a:off x="11813164" y="3149751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9" name="Retângulo de cantos arredondados 251">
            <a:extLst>
              <a:ext uri="{FF2B5EF4-FFF2-40B4-BE49-F238E27FC236}">
                <a16:creationId xmlns:a16="http://schemas.microsoft.com/office/drawing/2014/main" id="{0909178C-1564-4E4C-926A-B203E4420CFD}"/>
              </a:ext>
            </a:extLst>
          </xdr:cNvPr>
          <xdr:cNvSpPr/>
        </xdr:nvSpPr>
        <xdr:spPr>
          <a:xfrm>
            <a:off x="11831164" y="3453727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0" name="Retângulo de cantos arredondados 252">
            <a:extLst>
              <a:ext uri="{FF2B5EF4-FFF2-40B4-BE49-F238E27FC236}">
                <a16:creationId xmlns:a16="http://schemas.microsoft.com/office/drawing/2014/main" id="{14F07EDF-2EB8-49AB-ABD5-BE571F861781}"/>
              </a:ext>
            </a:extLst>
          </xdr:cNvPr>
          <xdr:cNvSpPr/>
        </xdr:nvSpPr>
        <xdr:spPr>
          <a:xfrm>
            <a:off x="11849164" y="3730731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1" name="Retângulo de cantos arredondados 253">
            <a:extLst>
              <a:ext uri="{FF2B5EF4-FFF2-40B4-BE49-F238E27FC236}">
                <a16:creationId xmlns:a16="http://schemas.microsoft.com/office/drawing/2014/main" id="{311DA1B2-FD58-40FD-B490-06AF8C54FDF5}"/>
              </a:ext>
            </a:extLst>
          </xdr:cNvPr>
          <xdr:cNvSpPr/>
        </xdr:nvSpPr>
        <xdr:spPr>
          <a:xfrm>
            <a:off x="11867164" y="3988160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2" name="Retângulo de cantos arredondados 254">
            <a:extLst>
              <a:ext uri="{FF2B5EF4-FFF2-40B4-BE49-F238E27FC236}">
                <a16:creationId xmlns:a16="http://schemas.microsoft.com/office/drawing/2014/main" id="{52D357AB-D8D3-4BFE-9CF5-E425E5552AE3}"/>
              </a:ext>
            </a:extLst>
          </xdr:cNvPr>
          <xdr:cNvSpPr/>
        </xdr:nvSpPr>
        <xdr:spPr>
          <a:xfrm>
            <a:off x="11310333" y="121923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3" name="Retângulo de cantos arredondados 255">
            <a:extLst>
              <a:ext uri="{FF2B5EF4-FFF2-40B4-BE49-F238E27FC236}">
                <a16:creationId xmlns:a16="http://schemas.microsoft.com/office/drawing/2014/main" id="{51DA9B4F-9196-4036-BD50-A863412ED519}"/>
              </a:ext>
            </a:extLst>
          </xdr:cNvPr>
          <xdr:cNvSpPr/>
        </xdr:nvSpPr>
        <xdr:spPr>
          <a:xfrm>
            <a:off x="10884572" y="121923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4" name="Retângulo de cantos arredondados 256">
            <a:extLst>
              <a:ext uri="{FF2B5EF4-FFF2-40B4-BE49-F238E27FC236}">
                <a16:creationId xmlns:a16="http://schemas.microsoft.com/office/drawing/2014/main" id="{9430E236-FE0B-4F41-B12F-1316F0B834DE}"/>
              </a:ext>
            </a:extLst>
          </xdr:cNvPr>
          <xdr:cNvSpPr/>
        </xdr:nvSpPr>
        <xdr:spPr>
          <a:xfrm>
            <a:off x="10443902" y="121923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5" name="Retângulo de cantos arredondados 257">
            <a:extLst>
              <a:ext uri="{FF2B5EF4-FFF2-40B4-BE49-F238E27FC236}">
                <a16:creationId xmlns:a16="http://schemas.microsoft.com/office/drawing/2014/main" id="{5C1F8619-6523-4578-A85D-7AACEAD9C6A2}"/>
              </a:ext>
            </a:extLst>
          </xdr:cNvPr>
          <xdr:cNvSpPr/>
        </xdr:nvSpPr>
        <xdr:spPr>
          <a:xfrm>
            <a:off x="10040350" y="139923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6" name="Retângulo de cantos arredondados 258">
            <a:extLst>
              <a:ext uri="{FF2B5EF4-FFF2-40B4-BE49-F238E27FC236}">
                <a16:creationId xmlns:a16="http://schemas.microsoft.com/office/drawing/2014/main" id="{A24FAC06-5F35-4A0B-9761-7AC57B5F6FCB}"/>
              </a:ext>
            </a:extLst>
          </xdr:cNvPr>
          <xdr:cNvSpPr/>
        </xdr:nvSpPr>
        <xdr:spPr>
          <a:xfrm>
            <a:off x="9656119" y="157923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7" name="Retângulo de cantos arredondados 259">
            <a:extLst>
              <a:ext uri="{FF2B5EF4-FFF2-40B4-BE49-F238E27FC236}">
                <a16:creationId xmlns:a16="http://schemas.microsoft.com/office/drawing/2014/main" id="{A7688FB4-DCF0-4449-8320-FF8B2DC077A1}"/>
              </a:ext>
            </a:extLst>
          </xdr:cNvPr>
          <xdr:cNvSpPr/>
        </xdr:nvSpPr>
        <xdr:spPr>
          <a:xfrm>
            <a:off x="9283705" y="175923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8" name="Retângulo de cantos arredondados 260">
            <a:extLst>
              <a:ext uri="{FF2B5EF4-FFF2-40B4-BE49-F238E27FC236}">
                <a16:creationId xmlns:a16="http://schemas.microsoft.com/office/drawing/2014/main" id="{16E64BCB-3E28-431C-8E18-6B847A3101A4}"/>
              </a:ext>
            </a:extLst>
          </xdr:cNvPr>
          <xdr:cNvSpPr/>
        </xdr:nvSpPr>
        <xdr:spPr>
          <a:xfrm>
            <a:off x="8892710" y="193923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9" name="Retângulo de cantos arredondados 261">
            <a:extLst>
              <a:ext uri="{FF2B5EF4-FFF2-40B4-BE49-F238E27FC236}">
                <a16:creationId xmlns:a16="http://schemas.microsoft.com/office/drawing/2014/main" id="{ED4134E9-60B1-4875-B5A2-32B4CCB7C587}"/>
              </a:ext>
            </a:extLst>
          </xdr:cNvPr>
          <xdr:cNvSpPr/>
        </xdr:nvSpPr>
        <xdr:spPr>
          <a:xfrm>
            <a:off x="8564266" y="211923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0" name="Retângulo de cantos arredondados 262">
            <a:extLst>
              <a:ext uri="{FF2B5EF4-FFF2-40B4-BE49-F238E27FC236}">
                <a16:creationId xmlns:a16="http://schemas.microsoft.com/office/drawing/2014/main" id="{2746939D-7B85-4FA9-BCC6-B445140F3F22}"/>
              </a:ext>
            </a:extLst>
          </xdr:cNvPr>
          <xdr:cNvSpPr/>
        </xdr:nvSpPr>
        <xdr:spPr>
          <a:xfrm>
            <a:off x="8240222" y="229923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1" name="Retângulo de cantos arredondados 263">
            <a:extLst>
              <a:ext uri="{FF2B5EF4-FFF2-40B4-BE49-F238E27FC236}">
                <a16:creationId xmlns:a16="http://schemas.microsoft.com/office/drawing/2014/main" id="{C27FF75C-4AA5-4483-90D0-D41BF840C3A9}"/>
              </a:ext>
            </a:extLst>
          </xdr:cNvPr>
          <xdr:cNvSpPr/>
        </xdr:nvSpPr>
        <xdr:spPr>
          <a:xfrm>
            <a:off x="7916179" y="247923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2" name="Retângulo de cantos arredondados 264">
            <a:extLst>
              <a:ext uri="{FF2B5EF4-FFF2-40B4-BE49-F238E27FC236}">
                <a16:creationId xmlns:a16="http://schemas.microsoft.com/office/drawing/2014/main" id="{3FB5A51C-E8C4-4A5D-98B0-7BD02D84C39E}"/>
              </a:ext>
            </a:extLst>
          </xdr:cNvPr>
          <xdr:cNvSpPr/>
        </xdr:nvSpPr>
        <xdr:spPr>
          <a:xfrm>
            <a:off x="11741164" y="121923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3" name="Retângulo de cantos arredondados 265">
            <a:extLst>
              <a:ext uri="{FF2B5EF4-FFF2-40B4-BE49-F238E27FC236}">
                <a16:creationId xmlns:a16="http://schemas.microsoft.com/office/drawing/2014/main" id="{0306D34C-4F00-48EB-9F92-B8ABEB4AA328}"/>
              </a:ext>
            </a:extLst>
          </xdr:cNvPr>
          <xdr:cNvSpPr/>
        </xdr:nvSpPr>
        <xdr:spPr>
          <a:xfrm>
            <a:off x="7680176" y="265923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4" name="Retângulo de cantos arredondados 266">
            <a:extLst>
              <a:ext uri="{FF2B5EF4-FFF2-40B4-BE49-F238E27FC236}">
                <a16:creationId xmlns:a16="http://schemas.microsoft.com/office/drawing/2014/main" id="{20B5025A-3BAD-4085-9CA6-7D55E13BF0AA}"/>
              </a:ext>
            </a:extLst>
          </xdr:cNvPr>
          <xdr:cNvSpPr/>
        </xdr:nvSpPr>
        <xdr:spPr>
          <a:xfrm>
            <a:off x="11885164" y="4243011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</xdr:grpSp>
    <xdr:clientData/>
  </xdr:twoCellAnchor>
  <xdr:twoCellAnchor>
    <xdr:from>
      <xdr:col>1</xdr:col>
      <xdr:colOff>1</xdr:colOff>
      <xdr:row>1</xdr:row>
      <xdr:rowOff>11206</xdr:rowOff>
    </xdr:from>
    <xdr:to>
      <xdr:col>1</xdr:col>
      <xdr:colOff>1176618</xdr:colOff>
      <xdr:row>3</xdr:row>
      <xdr:rowOff>18095</xdr:rowOff>
    </xdr:to>
    <xdr:pic>
      <xdr:nvPicPr>
        <xdr:cNvPr id="163" name="Imagem 162" descr="sicoob">
          <a:extLst>
            <a:ext uri="{FF2B5EF4-FFF2-40B4-BE49-F238E27FC236}">
              <a16:creationId xmlns:a16="http://schemas.microsoft.com/office/drawing/2014/main" id="{C82EFB47-4C09-4963-8F68-441BDE3DA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201706"/>
          <a:ext cx="1176617" cy="387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64649</xdr:colOff>
      <xdr:row>31</xdr:row>
      <xdr:rowOff>85725</xdr:rowOff>
    </xdr:from>
    <xdr:ext cx="7056000" cy="47625"/>
    <xdr:pic>
      <xdr:nvPicPr>
        <xdr:cNvPr id="85" name="Imagem 84">
          <a:extLst>
            <a:ext uri="{FF2B5EF4-FFF2-40B4-BE49-F238E27FC236}">
              <a16:creationId xmlns:a16="http://schemas.microsoft.com/office/drawing/2014/main" id="{9BC06E0A-D35D-403B-95AF-983544B477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649" y="4299137"/>
          <a:ext cx="705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28575</xdr:rowOff>
    </xdr:from>
    <xdr:ext cx="5004000" cy="45719"/>
    <xdr:pic>
      <xdr:nvPicPr>
        <xdr:cNvPr id="2" name="Imagem 1">
          <a:extLst>
            <a:ext uri="{FF2B5EF4-FFF2-40B4-BE49-F238E27FC236}">
              <a16:creationId xmlns:a16="http://schemas.microsoft.com/office/drawing/2014/main" id="{26BF6586-DC17-4C6E-ACAE-2C5050D130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8575"/>
          <a:ext cx="50040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117679</xdr:rowOff>
    </xdr:from>
    <xdr:ext cx="1043448" cy="208098"/>
    <xdr:pic>
      <xdr:nvPicPr>
        <xdr:cNvPr id="3" name="Imagem 2" descr="Resultado de imagem para logo bancoob">
          <a:extLst>
            <a:ext uri="{FF2B5EF4-FFF2-40B4-BE49-F238E27FC236}">
              <a16:creationId xmlns:a16="http://schemas.microsoft.com/office/drawing/2014/main" id="{B9D30AF7-0626-45AB-AD3F-1F75637BD8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3" t="2778" b="-8335"/>
        <a:stretch/>
      </xdr:blipFill>
      <xdr:spPr bwMode="auto">
        <a:xfrm>
          <a:off x="114300" y="117679"/>
          <a:ext cx="1043448" cy="20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609600</xdr:colOff>
      <xdr:row>0</xdr:row>
      <xdr:rowOff>152400</xdr:rowOff>
    </xdr:from>
    <xdr:to>
      <xdr:col>4</xdr:col>
      <xdr:colOff>885827</xdr:colOff>
      <xdr:row>1</xdr:row>
      <xdr:rowOff>171450</xdr:rowOff>
    </xdr:to>
    <xdr:sp macro="" textlink="">
      <xdr:nvSpPr>
        <xdr:cNvPr id="4" name="Seta: para a Direit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646525-4CA9-4181-881C-0EB198D78013}"/>
            </a:ext>
          </a:extLst>
        </xdr:cNvPr>
        <xdr:cNvSpPr/>
      </xdr:nvSpPr>
      <xdr:spPr>
        <a:xfrm rot="10800000">
          <a:off x="4791075" y="152400"/>
          <a:ext cx="276227" cy="209550"/>
        </a:xfrm>
        <a:prstGeom prst="rightArrow">
          <a:avLst/>
        </a:prstGeom>
        <a:ln w="38100">
          <a:solidFill>
            <a:srgbClr val="00485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0</xdr:colOff>
      <xdr:row>49</xdr:row>
      <xdr:rowOff>28575</xdr:rowOff>
    </xdr:from>
    <xdr:ext cx="4943476" cy="45719"/>
    <xdr:pic>
      <xdr:nvPicPr>
        <xdr:cNvPr id="5" name="Imagem 4">
          <a:extLst>
            <a:ext uri="{FF2B5EF4-FFF2-40B4-BE49-F238E27FC236}">
              <a16:creationId xmlns:a16="http://schemas.microsoft.com/office/drawing/2014/main" id="{65874438-81E4-4B3E-BBB3-5C69B7690BA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3344525"/>
          <a:ext cx="4943476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81421</xdr:colOff>
      <xdr:row>0</xdr:row>
      <xdr:rowOff>38100</xdr:rowOff>
    </xdr:from>
    <xdr:to>
      <xdr:col>8</xdr:col>
      <xdr:colOff>64745</xdr:colOff>
      <xdr:row>0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C0BB87-7D9F-45C4-B55B-E14CE1D8C64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421" y="38100"/>
          <a:ext cx="8892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4524376</xdr:colOff>
      <xdr:row>8</xdr:row>
      <xdr:rowOff>44823</xdr:rowOff>
    </xdr:from>
    <xdr:to>
      <xdr:col>4</xdr:col>
      <xdr:colOff>56030</xdr:colOff>
      <xdr:row>49</xdr:row>
      <xdr:rowOff>179294</xdr:rowOff>
    </xdr:to>
    <xdr:sp macro="" textlink="">
      <xdr:nvSpPr>
        <xdr:cNvPr id="4" name="Retângulo: Cantos Diagonais Recortados 3">
          <a:extLst>
            <a:ext uri="{FF2B5EF4-FFF2-40B4-BE49-F238E27FC236}">
              <a16:creationId xmlns:a16="http://schemas.microsoft.com/office/drawing/2014/main" id="{CE101A80-0505-4F17-8BD4-160AD1223D25}"/>
            </a:ext>
          </a:extLst>
        </xdr:cNvPr>
        <xdr:cNvSpPr/>
      </xdr:nvSpPr>
      <xdr:spPr>
        <a:xfrm>
          <a:off x="5017435" y="1479176"/>
          <a:ext cx="854448" cy="6835589"/>
        </a:xfrm>
        <a:prstGeom prst="snip2DiagRect">
          <a:avLst/>
        </a:prstGeom>
        <a:noFill/>
        <a:ln w="19050">
          <a:solidFill>
            <a:srgbClr val="00485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105176</xdr:colOff>
      <xdr:row>50</xdr:row>
      <xdr:rowOff>104775</xdr:rowOff>
    </xdr:from>
    <xdr:to>
      <xdr:col>8</xdr:col>
      <xdr:colOff>88500</xdr:colOff>
      <xdr:row>50</xdr:row>
      <xdr:rowOff>152400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E54A10B-E093-45C7-9B17-C2D16F68B8B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176" y="8441951"/>
          <a:ext cx="8892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22413</xdr:colOff>
      <xdr:row>0</xdr:row>
      <xdr:rowOff>112059</xdr:rowOff>
    </xdr:from>
    <xdr:to>
      <xdr:col>2</xdr:col>
      <xdr:colOff>381001</xdr:colOff>
      <xdr:row>1</xdr:row>
      <xdr:rowOff>176581</xdr:rowOff>
    </xdr:to>
    <xdr:pic>
      <xdr:nvPicPr>
        <xdr:cNvPr id="9" name="Imagem 8" descr="sicoob">
          <a:extLst>
            <a:ext uri="{FF2B5EF4-FFF2-40B4-BE49-F238E27FC236}">
              <a16:creationId xmlns:a16="http://schemas.microsoft.com/office/drawing/2014/main" id="{DDD69B1E-6BFC-4964-A86A-DB1AE4747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12059"/>
          <a:ext cx="739588" cy="24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57150</xdr:colOff>
      <xdr:row>0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08E62A-CFC7-4102-A8BC-B0287271DD9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66675"/>
          <a:ext cx="10800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28</xdr:row>
      <xdr:rowOff>76200</xdr:rowOff>
    </xdr:from>
    <xdr:to>
      <xdr:col>0</xdr:col>
      <xdr:colOff>66675</xdr:colOff>
      <xdr:row>28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924D781-7E4E-483F-AA54-3D7AF86B946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19875"/>
          <a:ext cx="10800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762000</xdr:colOff>
      <xdr:row>1</xdr:row>
      <xdr:rowOff>0</xdr:rowOff>
    </xdr:from>
    <xdr:to>
      <xdr:col>5</xdr:col>
      <xdr:colOff>1038227</xdr:colOff>
      <xdr:row>2</xdr:row>
      <xdr:rowOff>28575</xdr:rowOff>
    </xdr:to>
    <xdr:sp macro="" textlink="">
      <xdr:nvSpPr>
        <xdr:cNvPr id="5" name="Seta: para a Direit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57AE07-E4A7-49C0-BC42-3CA973307687}"/>
            </a:ext>
          </a:extLst>
        </xdr:cNvPr>
        <xdr:cNvSpPr/>
      </xdr:nvSpPr>
      <xdr:spPr>
        <a:xfrm rot="10800000">
          <a:off x="10506075" y="180975"/>
          <a:ext cx="276227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22412</xdr:colOff>
      <xdr:row>0</xdr:row>
      <xdr:rowOff>134471</xdr:rowOff>
    </xdr:from>
    <xdr:to>
      <xdr:col>2</xdr:col>
      <xdr:colOff>425824</xdr:colOff>
      <xdr:row>2</xdr:row>
      <xdr:rowOff>19699</xdr:rowOff>
    </xdr:to>
    <xdr:pic>
      <xdr:nvPicPr>
        <xdr:cNvPr id="6" name="Imagem 5" descr="sicoob">
          <a:extLst>
            <a:ext uri="{FF2B5EF4-FFF2-40B4-BE49-F238E27FC236}">
              <a16:creationId xmlns:a16="http://schemas.microsoft.com/office/drawing/2014/main" id="{20965109-9F8B-4E21-B756-6D4D9DE8D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12" y="134471"/>
          <a:ext cx="736787" cy="247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7140948</xdr:colOff>
      <xdr:row>10</xdr:row>
      <xdr:rowOff>0</xdr:rowOff>
    </xdr:from>
    <xdr:to>
      <xdr:col>4</xdr:col>
      <xdr:colOff>47064</xdr:colOff>
      <xdr:row>31</xdr:row>
      <xdr:rowOff>0</xdr:rowOff>
    </xdr:to>
    <xdr:sp macro="" textlink="">
      <xdr:nvSpPr>
        <xdr:cNvPr id="7" name="Retângulo: Cantos Diagonais Recortados 6">
          <a:extLst>
            <a:ext uri="{FF2B5EF4-FFF2-40B4-BE49-F238E27FC236}">
              <a16:creationId xmlns:a16="http://schemas.microsoft.com/office/drawing/2014/main" id="{47C1F4FA-5D76-4F40-A75C-52EA50C7AD82}"/>
            </a:ext>
          </a:extLst>
        </xdr:cNvPr>
        <xdr:cNvSpPr/>
      </xdr:nvSpPr>
      <xdr:spPr>
        <a:xfrm>
          <a:off x="7589183" y="1983441"/>
          <a:ext cx="1131234" cy="4538383"/>
        </a:xfrm>
        <a:prstGeom prst="snip2DiagRect">
          <a:avLst/>
        </a:prstGeom>
        <a:noFill/>
        <a:ln w="19050">
          <a:solidFill>
            <a:srgbClr val="00485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1053684</xdr:colOff>
      <xdr:row>0</xdr:row>
      <xdr:rowOff>47625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DDE22B6-4445-4237-9C31-7A5000F4727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791596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168092</xdr:rowOff>
    </xdr:from>
    <xdr:to>
      <xdr:col>5</xdr:col>
      <xdr:colOff>1053684</xdr:colOff>
      <xdr:row>32</xdr:row>
      <xdr:rowOff>48190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7012293-2015-4D4C-AC5B-FCA1B2ADAE0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268"/>
          <a:ext cx="10791596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45519</xdr:colOff>
      <xdr:row>0</xdr:row>
      <xdr:rowOff>38100</xdr:rowOff>
    </xdr:from>
    <xdr:to>
      <xdr:col>9</xdr:col>
      <xdr:colOff>75357</xdr:colOff>
      <xdr:row>0</xdr:row>
      <xdr:rowOff>83819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69F9FD-759D-4354-911F-B464EF5B04F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180" y="38100"/>
          <a:ext cx="106200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111253</xdr:colOff>
      <xdr:row>17</xdr:row>
      <xdr:rowOff>104775</xdr:rowOff>
    </xdr:from>
    <xdr:to>
      <xdr:col>9</xdr:col>
      <xdr:colOff>28430</xdr:colOff>
      <xdr:row>17</xdr:row>
      <xdr:rowOff>150494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E4CBB13-7B94-4708-922D-21CC3FC0E67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253" y="4170823"/>
          <a:ext cx="106200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902007</xdr:colOff>
      <xdr:row>0</xdr:row>
      <xdr:rowOff>152400</xdr:rowOff>
    </xdr:from>
    <xdr:to>
      <xdr:col>9</xdr:col>
      <xdr:colOff>6659</xdr:colOff>
      <xdr:row>2</xdr:row>
      <xdr:rowOff>0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0C942C-2E74-4C4C-836C-C2763ED4D5B5}"/>
            </a:ext>
          </a:extLst>
        </xdr:cNvPr>
        <xdr:cNvSpPr/>
      </xdr:nvSpPr>
      <xdr:spPr>
        <a:xfrm rot="10800000">
          <a:off x="8141007" y="152400"/>
          <a:ext cx="276227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20484</xdr:colOff>
      <xdr:row>0</xdr:row>
      <xdr:rowOff>112661</xdr:rowOff>
    </xdr:from>
    <xdr:to>
      <xdr:col>2</xdr:col>
      <xdr:colOff>423896</xdr:colOff>
      <xdr:row>1</xdr:row>
      <xdr:rowOff>182244</xdr:rowOff>
    </xdr:to>
    <xdr:pic>
      <xdr:nvPicPr>
        <xdr:cNvPr id="5" name="Imagem 4" descr="sicoob">
          <a:extLst>
            <a:ext uri="{FF2B5EF4-FFF2-40B4-BE49-F238E27FC236}">
              <a16:creationId xmlns:a16="http://schemas.microsoft.com/office/drawing/2014/main" id="{25A053DB-1949-40F9-A004-22AEBA9B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84" y="112661"/>
          <a:ext cx="784412" cy="250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4</xdr:col>
      <xdr:colOff>1173525</xdr:colOff>
      <xdr:row>0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4AA1A4-84B8-4319-8705-44D972A343A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8100"/>
          <a:ext cx="8784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15</xdr:row>
      <xdr:rowOff>104775</xdr:rowOff>
    </xdr:from>
    <xdr:to>
      <xdr:col>4</xdr:col>
      <xdr:colOff>1173525</xdr:colOff>
      <xdr:row>15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0E8FDD-1EEA-404A-B2D3-A6F3E253E70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590925"/>
          <a:ext cx="8784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869196</xdr:colOff>
      <xdr:row>0</xdr:row>
      <xdr:rowOff>156882</xdr:rowOff>
    </xdr:from>
    <xdr:to>
      <xdr:col>4</xdr:col>
      <xdr:colOff>1147601</xdr:colOff>
      <xdr:row>2</xdr:row>
      <xdr:rowOff>7844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A85014-DB3C-4342-A2BC-E9D55762AAE4}"/>
            </a:ext>
          </a:extLst>
        </xdr:cNvPr>
        <xdr:cNvSpPr/>
      </xdr:nvSpPr>
      <xdr:spPr>
        <a:xfrm rot="10800000">
          <a:off x="8478954" y="156882"/>
          <a:ext cx="278405" cy="219672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20484</xdr:colOff>
      <xdr:row>0</xdr:row>
      <xdr:rowOff>102419</xdr:rowOff>
    </xdr:from>
    <xdr:to>
      <xdr:col>2</xdr:col>
      <xdr:colOff>423896</xdr:colOff>
      <xdr:row>1</xdr:row>
      <xdr:rowOff>172002</xdr:rowOff>
    </xdr:to>
    <xdr:pic>
      <xdr:nvPicPr>
        <xdr:cNvPr id="5" name="Imagem 4" descr="sicoob">
          <a:extLst>
            <a:ext uri="{FF2B5EF4-FFF2-40B4-BE49-F238E27FC236}">
              <a16:creationId xmlns:a16="http://schemas.microsoft.com/office/drawing/2014/main" id="{DFF05E5B-6E5B-4CB5-8820-5A4AE5671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84" y="102419"/>
          <a:ext cx="784412" cy="250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9</xdr:col>
      <xdr:colOff>553064</xdr:colOff>
      <xdr:row>0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A1D789-766D-448A-943D-4CBAA204734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12649814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</xdr:row>
      <xdr:rowOff>133350</xdr:rowOff>
    </xdr:from>
    <xdr:to>
      <xdr:col>9</xdr:col>
      <xdr:colOff>553064</xdr:colOff>
      <xdr:row>109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725B307-E51B-41B8-9273-60AC1BF580C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755225"/>
          <a:ext cx="12649814" cy="51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678429</xdr:colOff>
      <xdr:row>1</xdr:row>
      <xdr:rowOff>28575</xdr:rowOff>
    </xdr:from>
    <xdr:to>
      <xdr:col>9</xdr:col>
      <xdr:colOff>960111</xdr:colOff>
      <xdr:row>2</xdr:row>
      <xdr:rowOff>60512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2CCF96-59A2-4AB0-AA8A-E61105E06333}"/>
            </a:ext>
          </a:extLst>
        </xdr:cNvPr>
        <xdr:cNvSpPr/>
      </xdr:nvSpPr>
      <xdr:spPr>
        <a:xfrm rot="10800000">
          <a:off x="12775179" y="209550"/>
          <a:ext cx="281682" cy="212912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20484</xdr:colOff>
      <xdr:row>0</xdr:row>
      <xdr:rowOff>112662</xdr:rowOff>
    </xdr:from>
    <xdr:to>
      <xdr:col>2</xdr:col>
      <xdr:colOff>423896</xdr:colOff>
      <xdr:row>1</xdr:row>
      <xdr:rowOff>182245</xdr:rowOff>
    </xdr:to>
    <xdr:pic>
      <xdr:nvPicPr>
        <xdr:cNvPr id="5" name="Imagem 4" descr="sicoob">
          <a:extLst>
            <a:ext uri="{FF2B5EF4-FFF2-40B4-BE49-F238E27FC236}">
              <a16:creationId xmlns:a16="http://schemas.microsoft.com/office/drawing/2014/main" id="{00B6028F-A536-4C43-ABB0-8BBA3605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84" y="112662"/>
          <a:ext cx="784412" cy="250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43350</xdr:colOff>
      <xdr:row>0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AA4B7D1-690B-4D34-8220-BE80DBACED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6768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951525</xdr:colOff>
      <xdr:row>0</xdr:row>
      <xdr:rowOff>133350</xdr:rowOff>
    </xdr:from>
    <xdr:to>
      <xdr:col>5</xdr:col>
      <xdr:colOff>9525</xdr:colOff>
      <xdr:row>1</xdr:row>
      <xdr:rowOff>161925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8F29EA-F5B0-4B61-B3FF-370EDFC2C70A}"/>
            </a:ext>
          </a:extLst>
        </xdr:cNvPr>
        <xdr:cNvSpPr/>
      </xdr:nvSpPr>
      <xdr:spPr>
        <a:xfrm rot="10800000">
          <a:off x="5237775" y="133350"/>
          <a:ext cx="277200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32850</xdr:colOff>
      <xdr:row>22</xdr:row>
      <xdr:rowOff>104775</xdr:rowOff>
    </xdr:from>
    <xdr:to>
      <xdr:col>6</xdr:col>
      <xdr:colOff>0</xdr:colOff>
      <xdr:row>22</xdr:row>
      <xdr:rowOff>152400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4005E12-7A4F-47C5-86A8-C6DB36E7EE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50" y="4143375"/>
          <a:ext cx="6768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0</xdr:row>
      <xdr:rowOff>95250</xdr:rowOff>
    </xdr:from>
    <xdr:to>
      <xdr:col>2</xdr:col>
      <xdr:colOff>601389</xdr:colOff>
      <xdr:row>1</xdr:row>
      <xdr:rowOff>168213</xdr:rowOff>
    </xdr:to>
    <xdr:pic>
      <xdr:nvPicPr>
        <xdr:cNvPr id="6" name="Imagem 5" descr="sicoob">
          <a:extLst>
            <a:ext uri="{FF2B5EF4-FFF2-40B4-BE49-F238E27FC236}">
              <a16:creationId xmlns:a16="http://schemas.microsoft.com/office/drawing/2014/main" id="{FD713219-CC4A-4E9A-8274-91DAEEE61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782364" cy="253938"/>
        </a:xfrm>
        <a:prstGeom prst="rect">
          <a:avLst/>
        </a:prstGeom>
        <a:solidFill>
          <a:schemeClr val="accent1"/>
        </a:solidFill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7</xdr:col>
      <xdr:colOff>50775</xdr:colOff>
      <xdr:row>0</xdr:row>
      <xdr:rowOff>74294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BF8A25-2DF8-4416-849C-02BEAE59E8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8575"/>
          <a:ext cx="68040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609600</xdr:colOff>
      <xdr:row>0</xdr:row>
      <xdr:rowOff>152400</xdr:rowOff>
    </xdr:from>
    <xdr:to>
      <xdr:col>6</xdr:col>
      <xdr:colOff>885827</xdr:colOff>
      <xdr:row>1</xdr:row>
      <xdr:rowOff>171450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930679-DE7A-493F-84CE-D0C8541A8E3D}"/>
            </a:ext>
          </a:extLst>
        </xdr:cNvPr>
        <xdr:cNvSpPr/>
      </xdr:nvSpPr>
      <xdr:spPr>
        <a:xfrm rot="10800000">
          <a:off x="4752975" y="152400"/>
          <a:ext cx="276227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0</xdr:colOff>
      <xdr:row>16</xdr:row>
      <xdr:rowOff>28575</xdr:rowOff>
    </xdr:from>
    <xdr:to>
      <xdr:col>7</xdr:col>
      <xdr:colOff>50775</xdr:colOff>
      <xdr:row>16</xdr:row>
      <xdr:rowOff>74294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9B47202-914E-4EC3-9EAA-A5B72BDD1B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590925"/>
          <a:ext cx="68040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0</xdr:row>
      <xdr:rowOff>104775</xdr:rowOff>
    </xdr:from>
    <xdr:to>
      <xdr:col>2</xdr:col>
      <xdr:colOff>572814</xdr:colOff>
      <xdr:row>1</xdr:row>
      <xdr:rowOff>168213</xdr:rowOff>
    </xdr:to>
    <xdr:pic>
      <xdr:nvPicPr>
        <xdr:cNvPr id="7" name="Imagem 6" descr="sicoob">
          <a:extLst>
            <a:ext uri="{FF2B5EF4-FFF2-40B4-BE49-F238E27FC236}">
              <a16:creationId xmlns:a16="http://schemas.microsoft.com/office/drawing/2014/main" id="{512FD5A8-986D-49FA-B6BA-EA1059B9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782364" cy="253938"/>
        </a:xfrm>
        <a:prstGeom prst="rect">
          <a:avLst/>
        </a:prstGeom>
        <a:solidFill>
          <a:schemeClr val="accent1"/>
        </a:solidFill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8</xdr:col>
      <xdr:colOff>0</xdr:colOff>
      <xdr:row>0</xdr:row>
      <xdr:rowOff>64769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2CD504-8364-4F20-B147-3652FCF97E9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74484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608625</xdr:colOff>
      <xdr:row>0</xdr:row>
      <xdr:rowOff>133350</xdr:rowOff>
    </xdr:from>
    <xdr:to>
      <xdr:col>6</xdr:col>
      <xdr:colOff>885825</xdr:colOff>
      <xdr:row>1</xdr:row>
      <xdr:rowOff>161925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EE81C3-AA34-44A0-BA57-12FB0F8FA4AD}"/>
            </a:ext>
          </a:extLst>
        </xdr:cNvPr>
        <xdr:cNvSpPr/>
      </xdr:nvSpPr>
      <xdr:spPr>
        <a:xfrm rot="10800000">
          <a:off x="7066575" y="133350"/>
          <a:ext cx="277200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22</xdr:row>
      <xdr:rowOff>104775</xdr:rowOff>
    </xdr:from>
    <xdr:to>
      <xdr:col>8</xdr:col>
      <xdr:colOff>0</xdr:colOff>
      <xdr:row>22</xdr:row>
      <xdr:rowOff>150494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869D5A8-57EA-4866-AF40-38EEB0F58A9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038725"/>
          <a:ext cx="744855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20484</xdr:colOff>
      <xdr:row>0</xdr:row>
      <xdr:rowOff>81935</xdr:rowOff>
    </xdr:from>
    <xdr:to>
      <xdr:col>2</xdr:col>
      <xdr:colOff>598010</xdr:colOff>
      <xdr:row>1</xdr:row>
      <xdr:rowOff>151518</xdr:rowOff>
    </xdr:to>
    <xdr:pic>
      <xdr:nvPicPr>
        <xdr:cNvPr id="6" name="Imagem 5" descr="sicoob">
          <a:extLst>
            <a:ext uri="{FF2B5EF4-FFF2-40B4-BE49-F238E27FC236}">
              <a16:creationId xmlns:a16="http://schemas.microsoft.com/office/drawing/2014/main" id="{22635710-FE61-47B9-A537-BEEECBFC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78" y="81935"/>
          <a:ext cx="782364" cy="253938"/>
        </a:xfrm>
        <a:prstGeom prst="rect">
          <a:avLst/>
        </a:prstGeom>
        <a:solidFill>
          <a:schemeClr val="accent1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ncoob\corporativo\Informa&#231;&#245;es%20Gerenciais%20-%20BANCOOB\Apresenta&#231;&#245;es%20Bancoob\2013\05%20-2013\Provis&#227;o%20Base%20Access%2004.2013%20-%20Cr&#233;dito%201.6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ncoob\corporativo\N&#250;cleo%20de%20Basileia\Sistema%20DLO\Parametriza&#231;&#227;o\Basileia%20III%20-%20DLO%20II%20Jan.2015\Configura&#231;&#227;o\CONTAS%20-%20Rela&#231;&#227;o%20de%20contas%20RPC%20-%20BANCOO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ão 04-2013"/>
      <sheetName val="Relcoop"/>
      <sheetName val="Procedimentos"/>
      <sheetName val="Feriado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E CONTAS"/>
      <sheetName val="COSIF BCB"/>
      <sheetName val="PR"/>
      <sheetName val="PR-COS"/>
      <sheetName val="RWA - LIMITE "/>
      <sheetName val="RWACPAD"/>
      <sheetName val="RWACPAD-COS"/>
      <sheetName val="RWAOPAD"/>
      <sheetName val="RWAMPAD"/>
      <sheetName val="RBAN"/>
      <sheetName val="ATIVO PERMANENTE - LIM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62FC-9035-4DB0-BA97-CE4DAC3467C9}">
  <sheetPr codeName="Planilha1"/>
  <dimension ref="A1:I45"/>
  <sheetViews>
    <sheetView showGridLines="0" zoomScale="85" zoomScaleNormal="85" workbookViewId="0">
      <selection activeCell="B28" sqref="B28:C28"/>
    </sheetView>
  </sheetViews>
  <sheetFormatPr defaultColWidth="0" defaultRowHeight="15" zeroHeight="1" x14ac:dyDescent="0.25"/>
  <cols>
    <col min="1" max="1" width="1" style="1" customWidth="1"/>
    <col min="2" max="2" width="25.28515625" style="1" customWidth="1"/>
    <col min="3" max="3" width="69.85546875" style="1" customWidth="1"/>
    <col min="4" max="4" width="10.85546875" style="1" customWidth="1"/>
    <col min="5" max="5" width="1" style="1" customWidth="1"/>
    <col min="6" max="7" width="9.140625" style="1" hidden="1" customWidth="1"/>
    <col min="8" max="9" width="0" style="1" hidden="1" customWidth="1"/>
    <col min="10" max="16384" width="9.140625" style="1" hidden="1"/>
  </cols>
  <sheetData>
    <row r="1" spans="1:8" x14ac:dyDescent="0.25">
      <c r="A1" s="76"/>
      <c r="B1" s="76"/>
      <c r="C1" s="76"/>
      <c r="D1" s="76"/>
      <c r="E1" s="76"/>
    </row>
    <row r="2" spans="1:8" x14ac:dyDescent="0.25">
      <c r="A2" s="76"/>
      <c r="B2" s="76"/>
      <c r="C2" s="76"/>
      <c r="D2" s="76"/>
      <c r="E2" s="76"/>
    </row>
    <row r="3" spans="1:8" x14ac:dyDescent="0.25">
      <c r="A3" s="76"/>
      <c r="B3" s="76"/>
      <c r="C3" s="76"/>
      <c r="D3" s="76"/>
      <c r="E3" s="76"/>
    </row>
    <row r="4" spans="1:8" x14ac:dyDescent="0.25">
      <c r="A4" s="76"/>
      <c r="B4" s="76"/>
      <c r="C4" s="76"/>
      <c r="D4" s="76"/>
      <c r="E4" s="76"/>
    </row>
    <row r="5" spans="1:8" ht="15" customHeight="1" x14ac:dyDescent="0.25">
      <c r="A5" s="76"/>
      <c r="B5" s="153" t="s">
        <v>178</v>
      </c>
      <c r="C5" s="154"/>
      <c r="D5" s="154"/>
      <c r="E5" s="77"/>
      <c r="F5" s="2"/>
      <c r="G5" s="2"/>
      <c r="H5" s="2"/>
    </row>
    <row r="6" spans="1:8" ht="15" customHeight="1" x14ac:dyDescent="0.25">
      <c r="A6" s="76"/>
      <c r="B6" s="154"/>
      <c r="C6" s="154"/>
      <c r="D6" s="154"/>
      <c r="E6" s="77"/>
      <c r="F6" s="2"/>
      <c r="G6" s="2"/>
      <c r="H6" s="2"/>
    </row>
    <row r="7" spans="1:8" ht="16.5" x14ac:dyDescent="0.25">
      <c r="A7" s="76"/>
      <c r="B7" s="4"/>
      <c r="C7" s="4"/>
      <c r="D7" s="4"/>
      <c r="E7" s="76"/>
    </row>
    <row r="8" spans="1:8" ht="20.25" x14ac:dyDescent="0.25">
      <c r="A8" s="76"/>
      <c r="B8" s="158" t="s">
        <v>42</v>
      </c>
      <c r="C8" s="158"/>
      <c r="D8" s="4"/>
      <c r="E8" s="76"/>
    </row>
    <row r="9" spans="1:8" ht="20.25" customHeight="1" x14ac:dyDescent="0.25">
      <c r="A9" s="76"/>
      <c r="B9" s="155" t="s">
        <v>0</v>
      </c>
      <c r="C9" s="155"/>
      <c r="D9" s="4"/>
      <c r="E9" s="76"/>
    </row>
    <row r="10" spans="1:8" ht="20.25" customHeight="1" x14ac:dyDescent="0.25">
      <c r="A10" s="76"/>
      <c r="B10" s="156" t="s">
        <v>1</v>
      </c>
      <c r="C10" s="156"/>
      <c r="D10" s="4"/>
      <c r="E10" s="76"/>
    </row>
    <row r="11" spans="1:8" ht="16.5" x14ac:dyDescent="0.25">
      <c r="A11" s="76"/>
      <c r="B11" s="4"/>
      <c r="C11" s="4"/>
      <c r="D11" s="4"/>
      <c r="E11" s="76"/>
    </row>
    <row r="12" spans="1:8" ht="20.25" x14ac:dyDescent="0.25">
      <c r="A12" s="76"/>
      <c r="B12" s="158" t="s">
        <v>140</v>
      </c>
      <c r="C12" s="158"/>
      <c r="D12" s="4"/>
      <c r="E12" s="76"/>
    </row>
    <row r="13" spans="1:8" ht="20.25" customHeight="1" x14ac:dyDescent="0.25">
      <c r="A13" s="76"/>
      <c r="B13" s="156" t="s">
        <v>85</v>
      </c>
      <c r="C13" s="156"/>
      <c r="D13" s="4"/>
      <c r="E13" s="76"/>
    </row>
    <row r="14" spans="1:8" ht="20.25" customHeight="1" x14ac:dyDescent="0.25">
      <c r="A14" s="76"/>
      <c r="B14" s="156" t="s">
        <v>86</v>
      </c>
      <c r="C14" s="156"/>
      <c r="D14" s="4"/>
      <c r="E14" s="76"/>
    </row>
    <row r="15" spans="1:8" ht="20.25" hidden="1" customHeight="1" x14ac:dyDescent="0.25">
      <c r="A15" s="76"/>
      <c r="B15" s="156" t="s">
        <v>87</v>
      </c>
      <c r="C15" s="156"/>
      <c r="D15" s="4"/>
      <c r="E15" s="76"/>
    </row>
    <row r="16" spans="1:8" ht="16.5" hidden="1" x14ac:dyDescent="0.25">
      <c r="A16" s="76"/>
      <c r="B16" s="4"/>
      <c r="C16" s="4"/>
      <c r="D16" s="4"/>
      <c r="E16" s="76"/>
    </row>
    <row r="17" spans="1:5" ht="20.25" hidden="1" x14ac:dyDescent="0.25">
      <c r="A17" s="76"/>
      <c r="B17" s="158" t="s">
        <v>140</v>
      </c>
      <c r="C17" s="158"/>
      <c r="D17" s="4"/>
      <c r="E17" s="76"/>
    </row>
    <row r="18" spans="1:5" ht="20.25" hidden="1" customHeight="1" x14ac:dyDescent="0.25">
      <c r="A18" s="76"/>
      <c r="B18" s="157" t="s">
        <v>85</v>
      </c>
      <c r="C18" s="157"/>
      <c r="D18" s="4"/>
      <c r="E18" s="76"/>
    </row>
    <row r="19" spans="1:5" ht="20.25" hidden="1" customHeight="1" x14ac:dyDescent="0.25">
      <c r="A19" s="76"/>
      <c r="B19" s="157" t="s">
        <v>86</v>
      </c>
      <c r="C19" s="157"/>
      <c r="D19" s="4"/>
      <c r="E19" s="76"/>
    </row>
    <row r="20" spans="1:5" ht="16.5" x14ac:dyDescent="0.25">
      <c r="A20" s="76"/>
      <c r="B20" s="4"/>
      <c r="C20" s="4"/>
      <c r="D20" s="4"/>
      <c r="E20" s="76"/>
    </row>
    <row r="21" spans="1:5" ht="20.25" x14ac:dyDescent="0.25">
      <c r="A21" s="76"/>
      <c r="B21" s="158" t="s">
        <v>277</v>
      </c>
      <c r="C21" s="158"/>
      <c r="D21" s="4"/>
      <c r="E21" s="76"/>
    </row>
    <row r="22" spans="1:5" ht="16.5" x14ac:dyDescent="0.25">
      <c r="A22" s="76"/>
      <c r="B22" s="157" t="s">
        <v>2</v>
      </c>
      <c r="C22" s="156"/>
      <c r="D22" s="4"/>
      <c r="E22" s="76"/>
    </row>
    <row r="23" spans="1:5" ht="15" customHeight="1" x14ac:dyDescent="0.25">
      <c r="A23" s="76"/>
      <c r="B23" s="160"/>
      <c r="C23" s="160"/>
      <c r="D23" s="76"/>
      <c r="E23" s="76"/>
    </row>
    <row r="24" spans="1:5" ht="20.25" hidden="1" x14ac:dyDescent="0.25">
      <c r="A24" s="76"/>
      <c r="B24" s="158" t="s">
        <v>142</v>
      </c>
      <c r="C24" s="158"/>
      <c r="D24" s="4"/>
      <c r="E24" s="76"/>
    </row>
    <row r="25" spans="1:5" ht="20.25" hidden="1" customHeight="1" x14ac:dyDescent="0.25">
      <c r="A25" s="76"/>
      <c r="B25" s="156" t="s">
        <v>84</v>
      </c>
      <c r="C25" s="156"/>
      <c r="D25" s="4"/>
      <c r="E25" s="76"/>
    </row>
    <row r="26" spans="1:5" ht="16.5" hidden="1" x14ac:dyDescent="0.25">
      <c r="A26" s="76"/>
      <c r="B26" s="4"/>
      <c r="C26" s="4"/>
      <c r="D26" s="4"/>
      <c r="E26" s="76"/>
    </row>
    <row r="27" spans="1:5" ht="23.25" customHeight="1" x14ac:dyDescent="0.25">
      <c r="A27" s="76"/>
      <c r="B27" s="158" t="s">
        <v>278</v>
      </c>
      <c r="C27" s="158"/>
      <c r="D27" s="4"/>
      <c r="E27" s="76"/>
    </row>
    <row r="28" spans="1:5" ht="15" customHeight="1" x14ac:dyDescent="0.25">
      <c r="A28" s="76"/>
      <c r="B28" s="160"/>
      <c r="C28" s="160"/>
      <c r="D28" s="76"/>
      <c r="E28" s="76"/>
    </row>
    <row r="29" spans="1:5" x14ac:dyDescent="0.25">
      <c r="A29" s="76"/>
      <c r="B29" s="76"/>
      <c r="C29" s="76"/>
      <c r="D29" s="76"/>
      <c r="E29" s="76"/>
    </row>
    <row r="30" spans="1:5" ht="23.25" customHeight="1" x14ac:dyDescent="0.25">
      <c r="A30" s="76"/>
      <c r="B30" s="159" t="s">
        <v>276</v>
      </c>
      <c r="C30" s="159"/>
      <c r="D30" s="4"/>
      <c r="E30" s="76"/>
    </row>
    <row r="31" spans="1:5" ht="15" customHeight="1" x14ac:dyDescent="0.25">
      <c r="A31" s="76"/>
      <c r="B31" s="160"/>
      <c r="C31" s="160"/>
      <c r="D31" s="76"/>
      <c r="E31" s="76"/>
    </row>
    <row r="32" spans="1:5" x14ac:dyDescent="0.25">
      <c r="A32" s="76"/>
      <c r="B32" s="76"/>
      <c r="C32" s="76"/>
      <c r="D32" s="76"/>
      <c r="E32" s="76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</sheetData>
  <mergeCells count="20">
    <mergeCell ref="B30:C30"/>
    <mergeCell ref="B31:C31"/>
    <mergeCell ref="B22:C22"/>
    <mergeCell ref="B19:C19"/>
    <mergeCell ref="B28:C28"/>
    <mergeCell ref="B27:C27"/>
    <mergeCell ref="B23:C23"/>
    <mergeCell ref="B24:C24"/>
    <mergeCell ref="B25:C25"/>
    <mergeCell ref="B5:D6"/>
    <mergeCell ref="B9:C9"/>
    <mergeCell ref="B10:C10"/>
    <mergeCell ref="B18:C18"/>
    <mergeCell ref="B21:C21"/>
    <mergeCell ref="B17:C17"/>
    <mergeCell ref="B8:C8"/>
    <mergeCell ref="B12:C12"/>
    <mergeCell ref="B13:C13"/>
    <mergeCell ref="B14:C14"/>
    <mergeCell ref="B15:C15"/>
  </mergeCells>
  <hyperlinks>
    <hyperlink ref="B10" location="'OV1'!A1" display="             OV1 - Visão geral dos ativos ponderados pelo risco (RWA)" xr:uid="{0A0695D7-256C-4176-851C-0FC7C491180E}"/>
    <hyperlink ref="B9" location="'KM1'!A1" display="             KM1 - Informações quantitativas sobre os requerimentos prudenciais" xr:uid="{4F5D5313-19EA-414C-84F7-8BDCB11AE08D}"/>
    <hyperlink ref="B18" location="'MR1'!A1" display="             MR1 - Abordagem padronizada - fatores de risco associados ao risco de mercado" xr:uid="{A1CE7F92-F5DC-416D-92BA-DC8093D51600}"/>
    <hyperlink ref="B13" location="'MR1'!A1" display="             MR1 - Abordagem padronizada - fatores de risco associados ao risco de mercado" xr:uid="{BE6B7D7F-DD0B-4D08-949D-0269253180B7}"/>
    <hyperlink ref="B13:C13" location="'CR1'!A1" display="CR1 - Qualidade creditícia das exposições" xr:uid="{93D4DF4F-DAA3-4F77-A588-818F5F001066}"/>
    <hyperlink ref="B14" location="'MR1'!A1" display="             MR1 - Abordagem padronizada - fatores de risco associados ao risco de mercado" xr:uid="{5EFE08DF-F0A0-47E3-8FC1-EDAC92027C40}"/>
    <hyperlink ref="B14:C14" location="'CR2'!A1" display="CR2 - Mudanças no estoque de operações em curso anormal" xr:uid="{B5904A44-7C86-46DF-BAA7-58600EAE372C}"/>
    <hyperlink ref="B25:C25" location="IRRBB1!A1" display="             IRRBB1 - Informações quantitativas sobre o IRRBB" xr:uid="{FE217023-BEFA-4AD4-92D8-2CCFC16AAEBB}"/>
    <hyperlink ref="B15:C15" location="CRB!A1" display="             CRB - Informações adicionais sobre a qualidade creditícia das exposições" xr:uid="{1C808CA2-FDD9-44B6-B351-6EC4DA18F72E}"/>
    <hyperlink ref="B27" location="Derivativos!A1" display="3. Derivativos" xr:uid="{77E5C601-6873-4B0A-8017-66C056B6AF37}"/>
    <hyperlink ref="B22" location="'MR1'!A1" display="             MR1 - Abordagem padronizada - fatores de risco associados ao risco de mercado" xr:uid="{40B1291D-87C4-4CA5-8887-8532D6ABBA5B}"/>
    <hyperlink ref="B18:C18" location="'CR1'!A1" display="             CR1 - Qualidade creditícia das exposições" xr:uid="{B5B63293-2796-4ED9-A5F2-B781C3104E41}"/>
    <hyperlink ref="B19:C19" location="'CR2'!A1" display="             CR2 - Mudanças no estoque de operações em curso anormal" xr:uid="{BFC5206D-BBC6-49D1-8A10-6D0BDAA70F45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&amp;L_x000D_&amp;1#&amp;"Calibri"&amp;10&amp;K0000FF #RESTRITO#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C7A6-7CC7-41A6-A9C0-EF9AB6245CB0}">
  <dimension ref="A1:WVQ160"/>
  <sheetViews>
    <sheetView showGridLines="0" zoomScaleNormal="100" workbookViewId="0">
      <selection activeCell="C13" sqref="C13"/>
    </sheetView>
  </sheetViews>
  <sheetFormatPr defaultColWidth="0" defaultRowHeight="0" customHeight="1" zeroHeight="1" x14ac:dyDescent="0.25"/>
  <cols>
    <col min="1" max="1" width="1.7109375" style="25" customWidth="1"/>
    <col min="2" max="2" width="3.5703125" style="24" customWidth="1"/>
    <col min="3" max="3" width="44" style="25" customWidth="1"/>
    <col min="4" max="5" width="13.42578125" style="25" customWidth="1"/>
    <col min="6" max="6" width="1.7109375" style="25" customWidth="1"/>
    <col min="7" max="7" width="1.140625" style="25" hidden="1" customWidth="1"/>
    <col min="8" max="255" width="9.140625" style="25" hidden="1"/>
    <col min="256" max="256" width="2.85546875" style="25" hidden="1"/>
    <col min="257" max="257" width="3.5703125" style="25" hidden="1"/>
    <col min="258" max="258" width="36.5703125" style="25" hidden="1"/>
    <col min="259" max="262" width="14.42578125" style="25" hidden="1"/>
    <col min="263" max="263" width="2.85546875" style="25" hidden="1"/>
    <col min="264" max="511" width="9.140625" style="25" hidden="1"/>
    <col min="512" max="512" width="2.85546875" style="25" hidden="1"/>
    <col min="513" max="513" width="3.5703125" style="25" hidden="1"/>
    <col min="514" max="514" width="36.5703125" style="25" hidden="1"/>
    <col min="515" max="518" width="14.42578125" style="25" hidden="1"/>
    <col min="519" max="519" width="2.85546875" style="25" hidden="1"/>
    <col min="520" max="767" width="9.140625" style="25" hidden="1"/>
    <col min="768" max="768" width="2.85546875" style="25" hidden="1"/>
    <col min="769" max="769" width="3.5703125" style="25" hidden="1"/>
    <col min="770" max="770" width="36.5703125" style="25" hidden="1"/>
    <col min="771" max="774" width="14.42578125" style="25" hidden="1"/>
    <col min="775" max="775" width="2.85546875" style="25" hidden="1"/>
    <col min="776" max="1023" width="9.140625" style="25" hidden="1"/>
    <col min="1024" max="1024" width="2.85546875" style="25" hidden="1"/>
    <col min="1025" max="1025" width="3.5703125" style="25" hidden="1"/>
    <col min="1026" max="1026" width="36.5703125" style="25" hidden="1"/>
    <col min="1027" max="1030" width="14.42578125" style="25" hidden="1"/>
    <col min="1031" max="1031" width="2.85546875" style="25" hidden="1"/>
    <col min="1032" max="1279" width="9.140625" style="25" hidden="1"/>
    <col min="1280" max="1280" width="2.85546875" style="25" hidden="1"/>
    <col min="1281" max="1281" width="3.5703125" style="25" hidden="1"/>
    <col min="1282" max="1282" width="36.5703125" style="25" hidden="1"/>
    <col min="1283" max="1286" width="14.42578125" style="25" hidden="1"/>
    <col min="1287" max="1287" width="2.85546875" style="25" hidden="1"/>
    <col min="1288" max="1535" width="9.140625" style="25" hidden="1"/>
    <col min="1536" max="1536" width="2.85546875" style="25" hidden="1"/>
    <col min="1537" max="1537" width="3.5703125" style="25" hidden="1"/>
    <col min="1538" max="1538" width="36.5703125" style="25" hidden="1"/>
    <col min="1539" max="1542" width="14.42578125" style="25" hidden="1"/>
    <col min="1543" max="1543" width="2.85546875" style="25" hidden="1"/>
    <col min="1544" max="1791" width="9.140625" style="25" hidden="1"/>
    <col min="1792" max="1792" width="2.85546875" style="25" hidden="1"/>
    <col min="1793" max="1793" width="3.5703125" style="25" hidden="1"/>
    <col min="1794" max="1794" width="36.5703125" style="25" hidden="1"/>
    <col min="1795" max="1798" width="14.42578125" style="25" hidden="1"/>
    <col min="1799" max="1799" width="2.85546875" style="25" hidden="1"/>
    <col min="1800" max="2047" width="9.140625" style="25" hidden="1"/>
    <col min="2048" max="2048" width="2.85546875" style="25" hidden="1"/>
    <col min="2049" max="2049" width="3.5703125" style="25" hidden="1"/>
    <col min="2050" max="2050" width="36.5703125" style="25" hidden="1"/>
    <col min="2051" max="2054" width="14.42578125" style="25" hidden="1"/>
    <col min="2055" max="2055" width="2.85546875" style="25" hidden="1"/>
    <col min="2056" max="2303" width="9.140625" style="25" hidden="1"/>
    <col min="2304" max="2304" width="2.85546875" style="25" hidden="1"/>
    <col min="2305" max="2305" width="3.5703125" style="25" hidden="1"/>
    <col min="2306" max="2306" width="36.5703125" style="25" hidden="1"/>
    <col min="2307" max="2310" width="14.42578125" style="25" hidden="1"/>
    <col min="2311" max="2311" width="2.85546875" style="25" hidden="1"/>
    <col min="2312" max="2559" width="9.140625" style="25" hidden="1"/>
    <col min="2560" max="2560" width="2.85546875" style="25" hidden="1"/>
    <col min="2561" max="2561" width="3.5703125" style="25" hidden="1"/>
    <col min="2562" max="2562" width="36.5703125" style="25" hidden="1"/>
    <col min="2563" max="2566" width="14.42578125" style="25" hidden="1"/>
    <col min="2567" max="2567" width="2.85546875" style="25" hidden="1"/>
    <col min="2568" max="2815" width="9.140625" style="25" hidden="1"/>
    <col min="2816" max="2816" width="2.85546875" style="25" hidden="1"/>
    <col min="2817" max="2817" width="3.5703125" style="25" hidden="1"/>
    <col min="2818" max="2818" width="36.5703125" style="25" hidden="1"/>
    <col min="2819" max="2822" width="14.42578125" style="25" hidden="1"/>
    <col min="2823" max="2823" width="2.85546875" style="25" hidden="1"/>
    <col min="2824" max="3071" width="9.140625" style="25" hidden="1"/>
    <col min="3072" max="3072" width="2.85546875" style="25" hidden="1"/>
    <col min="3073" max="3073" width="3.5703125" style="25" hidden="1"/>
    <col min="3074" max="3074" width="36.5703125" style="25" hidden="1"/>
    <col min="3075" max="3078" width="14.42578125" style="25" hidden="1"/>
    <col min="3079" max="3079" width="2.85546875" style="25" hidden="1"/>
    <col min="3080" max="3327" width="9.140625" style="25" hidden="1"/>
    <col min="3328" max="3328" width="2.85546875" style="25" hidden="1"/>
    <col min="3329" max="3329" width="3.5703125" style="25" hidden="1"/>
    <col min="3330" max="3330" width="36.5703125" style="25" hidden="1"/>
    <col min="3331" max="3334" width="14.42578125" style="25" hidden="1"/>
    <col min="3335" max="3335" width="2.85546875" style="25" hidden="1"/>
    <col min="3336" max="3583" width="9.140625" style="25" hidden="1"/>
    <col min="3584" max="3584" width="2.85546875" style="25" hidden="1"/>
    <col min="3585" max="3585" width="3.5703125" style="25" hidden="1"/>
    <col min="3586" max="3586" width="36.5703125" style="25" hidden="1"/>
    <col min="3587" max="3590" width="14.42578125" style="25" hidden="1"/>
    <col min="3591" max="3591" width="2.85546875" style="25" hidden="1"/>
    <col min="3592" max="3839" width="9.140625" style="25" hidden="1"/>
    <col min="3840" max="3840" width="2.85546875" style="25" hidden="1"/>
    <col min="3841" max="3841" width="3.5703125" style="25" hidden="1"/>
    <col min="3842" max="3842" width="36.5703125" style="25" hidden="1"/>
    <col min="3843" max="3846" width="14.42578125" style="25" hidden="1"/>
    <col min="3847" max="3847" width="2.85546875" style="25" hidden="1"/>
    <col min="3848" max="4095" width="9.140625" style="25" hidden="1"/>
    <col min="4096" max="4096" width="2.85546875" style="25" hidden="1"/>
    <col min="4097" max="4097" width="3.5703125" style="25" hidden="1"/>
    <col min="4098" max="4098" width="36.5703125" style="25" hidden="1"/>
    <col min="4099" max="4102" width="14.42578125" style="25" hidden="1"/>
    <col min="4103" max="4103" width="2.85546875" style="25" hidden="1"/>
    <col min="4104" max="4351" width="9.140625" style="25" hidden="1"/>
    <col min="4352" max="4352" width="2.85546875" style="25" hidden="1"/>
    <col min="4353" max="4353" width="3.5703125" style="25" hidden="1"/>
    <col min="4354" max="4354" width="36.5703125" style="25" hidden="1"/>
    <col min="4355" max="4358" width="14.42578125" style="25" hidden="1"/>
    <col min="4359" max="4359" width="2.85546875" style="25" hidden="1"/>
    <col min="4360" max="4607" width="9.140625" style="25" hidden="1"/>
    <col min="4608" max="4608" width="2.85546875" style="25" hidden="1"/>
    <col min="4609" max="4609" width="3.5703125" style="25" hidden="1"/>
    <col min="4610" max="4610" width="36.5703125" style="25" hidden="1"/>
    <col min="4611" max="4614" width="14.42578125" style="25" hidden="1"/>
    <col min="4615" max="4615" width="2.85546875" style="25" hidden="1"/>
    <col min="4616" max="4863" width="9.140625" style="25" hidden="1"/>
    <col min="4864" max="4864" width="2.85546875" style="25" hidden="1"/>
    <col min="4865" max="4865" width="3.5703125" style="25" hidden="1"/>
    <col min="4866" max="4866" width="36.5703125" style="25" hidden="1"/>
    <col min="4867" max="4870" width="14.42578125" style="25" hidden="1"/>
    <col min="4871" max="4871" width="2.85546875" style="25" hidden="1"/>
    <col min="4872" max="5119" width="9.140625" style="25" hidden="1"/>
    <col min="5120" max="5120" width="2.85546875" style="25" hidden="1"/>
    <col min="5121" max="5121" width="3.5703125" style="25" hidden="1"/>
    <col min="5122" max="5122" width="36.5703125" style="25" hidden="1"/>
    <col min="5123" max="5126" width="14.42578125" style="25" hidden="1"/>
    <col min="5127" max="5127" width="2.85546875" style="25" hidden="1"/>
    <col min="5128" max="5375" width="9.140625" style="25" hidden="1"/>
    <col min="5376" max="5376" width="2.85546875" style="25" hidden="1"/>
    <col min="5377" max="5377" width="3.5703125" style="25" hidden="1"/>
    <col min="5378" max="5378" width="36.5703125" style="25" hidden="1"/>
    <col min="5379" max="5382" width="14.42578125" style="25" hidden="1"/>
    <col min="5383" max="5383" width="2.85546875" style="25" hidden="1"/>
    <col min="5384" max="5631" width="9.140625" style="25" hidden="1"/>
    <col min="5632" max="5632" width="2.85546875" style="25" hidden="1"/>
    <col min="5633" max="5633" width="3.5703125" style="25" hidden="1"/>
    <col min="5634" max="5634" width="36.5703125" style="25" hidden="1"/>
    <col min="5635" max="5638" width="14.42578125" style="25" hidden="1"/>
    <col min="5639" max="5639" width="2.85546875" style="25" hidden="1"/>
    <col min="5640" max="5887" width="9.140625" style="25" hidden="1"/>
    <col min="5888" max="5888" width="2.85546875" style="25" hidden="1"/>
    <col min="5889" max="5889" width="3.5703125" style="25" hidden="1"/>
    <col min="5890" max="5890" width="36.5703125" style="25" hidden="1"/>
    <col min="5891" max="5894" width="14.42578125" style="25" hidden="1"/>
    <col min="5895" max="5895" width="2.85546875" style="25" hidden="1"/>
    <col min="5896" max="6143" width="9.140625" style="25" hidden="1"/>
    <col min="6144" max="6144" width="2.85546875" style="25" hidden="1"/>
    <col min="6145" max="6145" width="3.5703125" style="25" hidden="1"/>
    <col min="6146" max="6146" width="36.5703125" style="25" hidden="1"/>
    <col min="6147" max="6150" width="14.42578125" style="25" hidden="1"/>
    <col min="6151" max="6151" width="2.85546875" style="25" hidden="1"/>
    <col min="6152" max="6399" width="9.140625" style="25" hidden="1"/>
    <col min="6400" max="6400" width="2.85546875" style="25" hidden="1"/>
    <col min="6401" max="6401" width="3.5703125" style="25" hidden="1"/>
    <col min="6402" max="6402" width="36.5703125" style="25" hidden="1"/>
    <col min="6403" max="6406" width="14.42578125" style="25" hidden="1"/>
    <col min="6407" max="6407" width="2.85546875" style="25" hidden="1"/>
    <col min="6408" max="6655" width="9.140625" style="25" hidden="1"/>
    <col min="6656" max="6656" width="2.85546875" style="25" hidden="1"/>
    <col min="6657" max="6657" width="3.5703125" style="25" hidden="1"/>
    <col min="6658" max="6658" width="36.5703125" style="25" hidden="1"/>
    <col min="6659" max="6662" width="14.42578125" style="25" hidden="1"/>
    <col min="6663" max="6663" width="2.85546875" style="25" hidden="1"/>
    <col min="6664" max="6911" width="9.140625" style="25" hidden="1"/>
    <col min="6912" max="6912" width="2.85546875" style="25" hidden="1"/>
    <col min="6913" max="6913" width="3.5703125" style="25" hidden="1"/>
    <col min="6914" max="6914" width="36.5703125" style="25" hidden="1"/>
    <col min="6915" max="6918" width="14.42578125" style="25" hidden="1"/>
    <col min="6919" max="6919" width="2.85546875" style="25" hidden="1"/>
    <col min="6920" max="7167" width="9.140625" style="25" hidden="1"/>
    <col min="7168" max="7168" width="2.85546875" style="25" hidden="1"/>
    <col min="7169" max="7169" width="3.5703125" style="25" hidden="1"/>
    <col min="7170" max="7170" width="36.5703125" style="25" hidden="1"/>
    <col min="7171" max="7174" width="14.42578125" style="25" hidden="1"/>
    <col min="7175" max="7175" width="2.85546875" style="25" hidden="1"/>
    <col min="7176" max="7423" width="9.140625" style="25" hidden="1"/>
    <col min="7424" max="7424" width="2.85546875" style="25" hidden="1"/>
    <col min="7425" max="7425" width="3.5703125" style="25" hidden="1"/>
    <col min="7426" max="7426" width="36.5703125" style="25" hidden="1"/>
    <col min="7427" max="7430" width="14.42578125" style="25" hidden="1"/>
    <col min="7431" max="7431" width="2.85546875" style="25" hidden="1"/>
    <col min="7432" max="7679" width="9.140625" style="25" hidden="1"/>
    <col min="7680" max="7680" width="2.85546875" style="25" hidden="1"/>
    <col min="7681" max="7681" width="3.5703125" style="25" hidden="1"/>
    <col min="7682" max="7682" width="36.5703125" style="25" hidden="1"/>
    <col min="7683" max="7686" width="14.42578125" style="25" hidden="1"/>
    <col min="7687" max="7687" width="2.85546875" style="25" hidden="1"/>
    <col min="7688" max="7935" width="9.140625" style="25" hidden="1"/>
    <col min="7936" max="7936" width="2.85546875" style="25" hidden="1"/>
    <col min="7937" max="7937" width="3.5703125" style="25" hidden="1"/>
    <col min="7938" max="7938" width="36.5703125" style="25" hidden="1"/>
    <col min="7939" max="7942" width="14.42578125" style="25" hidden="1"/>
    <col min="7943" max="7943" width="2.85546875" style="25" hidden="1"/>
    <col min="7944" max="8191" width="9.140625" style="25" hidden="1"/>
    <col min="8192" max="8192" width="2.85546875" style="25" hidden="1"/>
    <col min="8193" max="8193" width="3.5703125" style="25" hidden="1"/>
    <col min="8194" max="8194" width="36.5703125" style="25" hidden="1"/>
    <col min="8195" max="8198" width="14.42578125" style="25" hidden="1"/>
    <col min="8199" max="8199" width="2.85546875" style="25" hidden="1"/>
    <col min="8200" max="8447" width="9.140625" style="25" hidden="1"/>
    <col min="8448" max="8448" width="2.85546875" style="25" hidden="1"/>
    <col min="8449" max="8449" width="3.5703125" style="25" hidden="1"/>
    <col min="8450" max="8450" width="36.5703125" style="25" hidden="1"/>
    <col min="8451" max="8454" width="14.42578125" style="25" hidden="1"/>
    <col min="8455" max="8455" width="2.85546875" style="25" hidden="1"/>
    <col min="8456" max="8703" width="9.140625" style="25" hidden="1"/>
    <col min="8704" max="8704" width="2.85546875" style="25" hidden="1"/>
    <col min="8705" max="8705" width="3.5703125" style="25" hidden="1"/>
    <col min="8706" max="8706" width="36.5703125" style="25" hidden="1"/>
    <col min="8707" max="8710" width="14.42578125" style="25" hidden="1"/>
    <col min="8711" max="8711" width="2.85546875" style="25" hidden="1"/>
    <col min="8712" max="8959" width="9.140625" style="25" hidden="1"/>
    <col min="8960" max="8960" width="2.85546875" style="25" hidden="1"/>
    <col min="8961" max="8961" width="3.5703125" style="25" hidden="1"/>
    <col min="8962" max="8962" width="36.5703125" style="25" hidden="1"/>
    <col min="8963" max="8966" width="14.42578125" style="25" hidden="1"/>
    <col min="8967" max="8967" width="2.85546875" style="25" hidden="1"/>
    <col min="8968" max="9215" width="9.140625" style="25" hidden="1"/>
    <col min="9216" max="9216" width="2.85546875" style="25" hidden="1"/>
    <col min="9217" max="9217" width="3.5703125" style="25" hidden="1"/>
    <col min="9218" max="9218" width="36.5703125" style="25" hidden="1"/>
    <col min="9219" max="9222" width="14.42578125" style="25" hidden="1"/>
    <col min="9223" max="9223" width="2.85546875" style="25" hidden="1"/>
    <col min="9224" max="9471" width="9.140625" style="25" hidden="1"/>
    <col min="9472" max="9472" width="2.85546875" style="25" hidden="1"/>
    <col min="9473" max="9473" width="3.5703125" style="25" hidden="1"/>
    <col min="9474" max="9474" width="36.5703125" style="25" hidden="1"/>
    <col min="9475" max="9478" width="14.42578125" style="25" hidden="1"/>
    <col min="9479" max="9479" width="2.85546875" style="25" hidden="1"/>
    <col min="9480" max="9727" width="9.140625" style="25" hidden="1"/>
    <col min="9728" max="9728" width="2.85546875" style="25" hidden="1"/>
    <col min="9729" max="9729" width="3.5703125" style="25" hidden="1"/>
    <col min="9730" max="9730" width="36.5703125" style="25" hidden="1"/>
    <col min="9731" max="9734" width="14.42578125" style="25" hidden="1"/>
    <col min="9735" max="9735" width="2.85546875" style="25" hidden="1"/>
    <col min="9736" max="9983" width="9.140625" style="25" hidden="1"/>
    <col min="9984" max="9984" width="2.85546875" style="25" hidden="1"/>
    <col min="9985" max="9985" width="3.5703125" style="25" hidden="1"/>
    <col min="9986" max="9986" width="36.5703125" style="25" hidden="1"/>
    <col min="9987" max="9990" width="14.42578125" style="25" hidden="1"/>
    <col min="9991" max="9991" width="2.85546875" style="25" hidden="1"/>
    <col min="9992" max="10239" width="9.140625" style="25" hidden="1"/>
    <col min="10240" max="10240" width="2.85546875" style="25" hidden="1"/>
    <col min="10241" max="10241" width="3.5703125" style="25" hidden="1"/>
    <col min="10242" max="10242" width="36.5703125" style="25" hidden="1"/>
    <col min="10243" max="10246" width="14.42578125" style="25" hidden="1"/>
    <col min="10247" max="10247" width="2.85546875" style="25" hidden="1"/>
    <col min="10248" max="10495" width="9.140625" style="25" hidden="1"/>
    <col min="10496" max="10496" width="2.85546875" style="25" hidden="1"/>
    <col min="10497" max="10497" width="3.5703125" style="25" hidden="1"/>
    <col min="10498" max="10498" width="36.5703125" style="25" hidden="1"/>
    <col min="10499" max="10502" width="14.42578125" style="25" hidden="1"/>
    <col min="10503" max="10503" width="2.85546875" style="25" hidden="1"/>
    <col min="10504" max="10751" width="9.140625" style="25" hidden="1"/>
    <col min="10752" max="10752" width="2.85546875" style="25" hidden="1"/>
    <col min="10753" max="10753" width="3.5703125" style="25" hidden="1"/>
    <col min="10754" max="10754" width="36.5703125" style="25" hidden="1"/>
    <col min="10755" max="10758" width="14.42578125" style="25" hidden="1"/>
    <col min="10759" max="10759" width="2.85546875" style="25" hidden="1"/>
    <col min="10760" max="11007" width="9.140625" style="25" hidden="1"/>
    <col min="11008" max="11008" width="2.85546875" style="25" hidden="1"/>
    <col min="11009" max="11009" width="3.5703125" style="25" hidden="1"/>
    <col min="11010" max="11010" width="36.5703125" style="25" hidden="1"/>
    <col min="11011" max="11014" width="14.42578125" style="25" hidden="1"/>
    <col min="11015" max="11015" width="2.85546875" style="25" hidden="1"/>
    <col min="11016" max="11263" width="9.140625" style="25" hidden="1"/>
    <col min="11264" max="11264" width="2.85546875" style="25" hidden="1"/>
    <col min="11265" max="11265" width="3.5703125" style="25" hidden="1"/>
    <col min="11266" max="11266" width="36.5703125" style="25" hidden="1"/>
    <col min="11267" max="11270" width="14.42578125" style="25" hidden="1"/>
    <col min="11271" max="11271" width="2.85546875" style="25" hidden="1"/>
    <col min="11272" max="11519" width="9.140625" style="25" hidden="1"/>
    <col min="11520" max="11520" width="2.85546875" style="25" hidden="1"/>
    <col min="11521" max="11521" width="3.5703125" style="25" hidden="1"/>
    <col min="11522" max="11522" width="36.5703125" style="25" hidden="1"/>
    <col min="11523" max="11526" width="14.42578125" style="25" hidden="1"/>
    <col min="11527" max="11527" width="2.85546875" style="25" hidden="1"/>
    <col min="11528" max="11775" width="9.140625" style="25" hidden="1"/>
    <col min="11776" max="11776" width="2.85546875" style="25" hidden="1"/>
    <col min="11777" max="11777" width="3.5703125" style="25" hidden="1"/>
    <col min="11778" max="11778" width="36.5703125" style="25" hidden="1"/>
    <col min="11779" max="11782" width="14.42578125" style="25" hidden="1"/>
    <col min="11783" max="11783" width="2.85546875" style="25" hidden="1"/>
    <col min="11784" max="12031" width="9.140625" style="25" hidden="1"/>
    <col min="12032" max="12032" width="2.85546875" style="25" hidden="1"/>
    <col min="12033" max="12033" width="3.5703125" style="25" hidden="1"/>
    <col min="12034" max="12034" width="36.5703125" style="25" hidden="1"/>
    <col min="12035" max="12038" width="14.42578125" style="25" hidden="1"/>
    <col min="12039" max="12039" width="2.85546875" style="25" hidden="1"/>
    <col min="12040" max="12287" width="9.140625" style="25" hidden="1"/>
    <col min="12288" max="12288" width="2.85546875" style="25" hidden="1"/>
    <col min="12289" max="12289" width="3.5703125" style="25" hidden="1"/>
    <col min="12290" max="12290" width="36.5703125" style="25" hidden="1"/>
    <col min="12291" max="12294" width="14.42578125" style="25" hidden="1"/>
    <col min="12295" max="12295" width="2.85546875" style="25" hidden="1"/>
    <col min="12296" max="12543" width="9.140625" style="25" hidden="1"/>
    <col min="12544" max="12544" width="2.85546875" style="25" hidden="1"/>
    <col min="12545" max="12545" width="3.5703125" style="25" hidden="1"/>
    <col min="12546" max="12546" width="36.5703125" style="25" hidden="1"/>
    <col min="12547" max="12550" width="14.42578125" style="25" hidden="1"/>
    <col min="12551" max="12551" width="2.85546875" style="25" hidden="1"/>
    <col min="12552" max="12799" width="9.140625" style="25" hidden="1"/>
    <col min="12800" max="12800" width="2.85546875" style="25" hidden="1"/>
    <col min="12801" max="12801" width="3.5703125" style="25" hidden="1"/>
    <col min="12802" max="12802" width="36.5703125" style="25" hidden="1"/>
    <col min="12803" max="12806" width="14.42578125" style="25" hidden="1"/>
    <col min="12807" max="12807" width="2.85546875" style="25" hidden="1"/>
    <col min="12808" max="13055" width="9.140625" style="25" hidden="1"/>
    <col min="13056" max="13056" width="2.85546875" style="25" hidden="1"/>
    <col min="13057" max="13057" width="3.5703125" style="25" hidden="1"/>
    <col min="13058" max="13058" width="36.5703125" style="25" hidden="1"/>
    <col min="13059" max="13062" width="14.42578125" style="25" hidden="1"/>
    <col min="13063" max="13063" width="2.85546875" style="25" hidden="1"/>
    <col min="13064" max="13311" width="9.140625" style="25" hidden="1"/>
    <col min="13312" max="13312" width="2.85546875" style="25" hidden="1"/>
    <col min="13313" max="13313" width="3.5703125" style="25" hidden="1"/>
    <col min="13314" max="13314" width="36.5703125" style="25" hidden="1"/>
    <col min="13315" max="13318" width="14.42578125" style="25" hidden="1"/>
    <col min="13319" max="13319" width="2.85546875" style="25" hidden="1"/>
    <col min="13320" max="13567" width="9.140625" style="25" hidden="1"/>
    <col min="13568" max="13568" width="2.85546875" style="25" hidden="1"/>
    <col min="13569" max="13569" width="3.5703125" style="25" hidden="1"/>
    <col min="13570" max="13570" width="36.5703125" style="25" hidden="1"/>
    <col min="13571" max="13574" width="14.42578125" style="25" hidden="1"/>
    <col min="13575" max="13575" width="2.85546875" style="25" hidden="1"/>
    <col min="13576" max="13823" width="9.140625" style="25" hidden="1"/>
    <col min="13824" max="13824" width="2.85546875" style="25" hidden="1"/>
    <col min="13825" max="13825" width="3.5703125" style="25" hidden="1"/>
    <col min="13826" max="13826" width="36.5703125" style="25" hidden="1"/>
    <col min="13827" max="13830" width="14.42578125" style="25" hidden="1"/>
    <col min="13831" max="13831" width="2.85546875" style="25" hidden="1"/>
    <col min="13832" max="14079" width="9.140625" style="25" hidden="1"/>
    <col min="14080" max="14080" width="2.85546875" style="25" hidden="1"/>
    <col min="14081" max="14081" width="3.5703125" style="25" hidden="1"/>
    <col min="14082" max="14082" width="36.5703125" style="25" hidden="1"/>
    <col min="14083" max="14086" width="14.42578125" style="25" hidden="1"/>
    <col min="14087" max="14087" width="2.85546875" style="25" hidden="1"/>
    <col min="14088" max="14335" width="9.140625" style="25" hidden="1"/>
    <col min="14336" max="14336" width="2.85546875" style="25" hidden="1"/>
    <col min="14337" max="14337" width="3.5703125" style="25" hidden="1"/>
    <col min="14338" max="14338" width="36.5703125" style="25" hidden="1"/>
    <col min="14339" max="14342" width="14.42578125" style="25" hidden="1"/>
    <col min="14343" max="14343" width="2.85546875" style="25" hidden="1"/>
    <col min="14344" max="14591" width="9.140625" style="25" hidden="1"/>
    <col min="14592" max="14592" width="2.85546875" style="25" hidden="1"/>
    <col min="14593" max="14593" width="3.5703125" style="25" hidden="1"/>
    <col min="14594" max="14594" width="36.5703125" style="25" hidden="1"/>
    <col min="14595" max="14598" width="14.42578125" style="25" hidden="1"/>
    <col min="14599" max="14599" width="2.85546875" style="25" hidden="1"/>
    <col min="14600" max="14847" width="9.140625" style="25" hidden="1"/>
    <col min="14848" max="14848" width="2.85546875" style="25" hidden="1"/>
    <col min="14849" max="14849" width="3.5703125" style="25" hidden="1"/>
    <col min="14850" max="14850" width="36.5703125" style="25" hidden="1"/>
    <col min="14851" max="14854" width="14.42578125" style="25" hidden="1"/>
    <col min="14855" max="14855" width="2.85546875" style="25" hidden="1"/>
    <col min="14856" max="15103" width="9.140625" style="25" hidden="1"/>
    <col min="15104" max="15104" width="2.85546875" style="25" hidden="1"/>
    <col min="15105" max="15105" width="3.5703125" style="25" hidden="1"/>
    <col min="15106" max="15106" width="36.5703125" style="25" hidden="1"/>
    <col min="15107" max="15110" width="14.42578125" style="25" hidden="1"/>
    <col min="15111" max="15111" width="2.85546875" style="25" hidden="1"/>
    <col min="15112" max="15359" width="9.140625" style="25" hidden="1"/>
    <col min="15360" max="15360" width="2.85546875" style="25" hidden="1"/>
    <col min="15361" max="15361" width="3.5703125" style="25" hidden="1"/>
    <col min="15362" max="15362" width="36.5703125" style="25" hidden="1"/>
    <col min="15363" max="15366" width="14.42578125" style="25" hidden="1"/>
    <col min="15367" max="15367" width="2.85546875" style="25" hidden="1"/>
    <col min="15368" max="15615" width="9.140625" style="25" hidden="1"/>
    <col min="15616" max="15616" width="2.85546875" style="25" hidden="1"/>
    <col min="15617" max="15617" width="3.5703125" style="25" hidden="1"/>
    <col min="15618" max="15618" width="36.5703125" style="25" hidden="1"/>
    <col min="15619" max="15622" width="14.42578125" style="25" hidden="1"/>
    <col min="15623" max="15623" width="2.85546875" style="25" hidden="1"/>
    <col min="15624" max="15871" width="9.140625" style="25" hidden="1"/>
    <col min="15872" max="15872" width="2.85546875" style="25" hidden="1"/>
    <col min="15873" max="15873" width="3.5703125" style="25" hidden="1"/>
    <col min="15874" max="15874" width="36.5703125" style="25" hidden="1"/>
    <col min="15875" max="15878" width="14.42578125" style="25" hidden="1"/>
    <col min="15879" max="15879" width="2.85546875" style="25" hidden="1"/>
    <col min="15880" max="16127" width="9.140625" style="25" hidden="1"/>
    <col min="16128" max="16128" width="2.85546875" style="25" hidden="1"/>
    <col min="16129" max="16129" width="3.5703125" style="25" hidden="1"/>
    <col min="16130" max="16130" width="36.5703125" style="25" hidden="1"/>
    <col min="16131" max="16134" width="14.42578125" style="25" hidden="1"/>
    <col min="16135" max="16135" width="2.85546875" style="25" hidden="1"/>
    <col min="16136" max="16136" width="14.42578125" style="25" hidden="1"/>
    <col min="16137" max="16137" width="2.85546875" style="25" hidden="1"/>
    <col min="16138" max="16384" width="9.140625" style="25" hidden="1"/>
  </cols>
  <sheetData>
    <row r="1" spans="1:9" ht="15" customHeight="1" x14ac:dyDescent="0.25">
      <c r="A1" s="58"/>
      <c r="B1" s="59"/>
      <c r="C1" s="58"/>
      <c r="D1" s="58"/>
      <c r="E1" s="58"/>
      <c r="F1" s="58"/>
      <c r="G1" s="58"/>
    </row>
    <row r="2" spans="1:9" ht="15" customHeight="1" x14ac:dyDescent="0.25">
      <c r="A2" s="58"/>
      <c r="B2" s="58"/>
      <c r="C2" s="58"/>
      <c r="D2" s="58"/>
      <c r="E2" s="58"/>
      <c r="F2" s="58"/>
      <c r="G2" s="58"/>
    </row>
    <row r="3" spans="1:9" ht="30" customHeight="1" x14ac:dyDescent="0.25">
      <c r="A3" s="58"/>
      <c r="B3" s="176" t="s">
        <v>177</v>
      </c>
      <c r="C3" s="176"/>
      <c r="D3" s="176"/>
      <c r="E3" s="176"/>
      <c r="F3" s="58"/>
      <c r="G3" s="58"/>
    </row>
    <row r="4" spans="1:9" ht="15" customHeight="1" x14ac:dyDescent="0.25">
      <c r="A4" s="58"/>
      <c r="B4" s="35" t="s">
        <v>48</v>
      </c>
      <c r="C4" s="58"/>
      <c r="D4" s="58"/>
      <c r="E4" s="58"/>
      <c r="F4" s="58"/>
      <c r="G4" s="58"/>
    </row>
    <row r="5" spans="1:9" ht="15" customHeight="1" x14ac:dyDescent="0.25">
      <c r="A5" s="58"/>
      <c r="B5" s="35" t="str">
        <f>Derivativos!B5</f>
        <v>Data de Atualização: 30/06/2025</v>
      </c>
      <c r="C5" s="58"/>
      <c r="D5" s="58"/>
      <c r="E5" s="58"/>
      <c r="F5" s="58"/>
      <c r="G5" s="58"/>
    </row>
    <row r="6" spans="1:9" ht="9" customHeight="1" x14ac:dyDescent="0.25">
      <c r="A6" s="58"/>
      <c r="B6" s="60"/>
      <c r="C6" s="58"/>
      <c r="D6" s="58"/>
      <c r="E6" s="58"/>
      <c r="F6" s="58"/>
      <c r="G6" s="58"/>
    </row>
    <row r="7" spans="1:9" ht="17.25" customHeight="1" x14ac:dyDescent="0.25">
      <c r="A7" s="58"/>
      <c r="B7" s="60"/>
      <c r="C7" s="58"/>
      <c r="D7" s="58"/>
      <c r="E7" s="58"/>
      <c r="F7" s="58"/>
      <c r="G7" s="58"/>
    </row>
    <row r="8" spans="1:9" ht="16.5" customHeight="1" x14ac:dyDescent="0.25">
      <c r="A8" s="58"/>
      <c r="B8" s="59"/>
      <c r="C8" s="58"/>
      <c r="D8" s="58"/>
      <c r="E8" s="61" t="s">
        <v>33</v>
      </c>
      <c r="F8" s="58"/>
      <c r="G8" s="58"/>
    </row>
    <row r="9" spans="1:9" ht="25.5" customHeight="1" x14ac:dyDescent="0.25">
      <c r="A9" s="58"/>
      <c r="B9" s="175" t="s">
        <v>143</v>
      </c>
      <c r="C9" s="175"/>
      <c r="D9" s="175"/>
      <c r="E9" s="175"/>
      <c r="F9" s="58"/>
      <c r="G9" s="58"/>
    </row>
    <row r="10" spans="1:9" ht="16.5" x14ac:dyDescent="0.25">
      <c r="A10" s="58"/>
      <c r="B10" s="59"/>
      <c r="C10" s="62"/>
      <c r="D10" s="62"/>
      <c r="E10" s="139"/>
      <c r="F10" s="58"/>
      <c r="G10" s="58"/>
      <c r="I10" s="26"/>
    </row>
    <row r="11" spans="1:9" ht="25.5" customHeight="1" x14ac:dyDescent="0.25">
      <c r="A11" s="58"/>
      <c r="B11" s="73"/>
      <c r="C11" s="74" t="s">
        <v>37</v>
      </c>
      <c r="D11" s="140">
        <f>Derivativos!D10</f>
        <v>45838</v>
      </c>
      <c r="E11" s="140">
        <f>Derivativos!F10</f>
        <v>45747</v>
      </c>
      <c r="F11" s="58"/>
      <c r="G11" s="58"/>
    </row>
    <row r="12" spans="1:9" ht="18" customHeight="1" x14ac:dyDescent="0.25">
      <c r="A12" s="58"/>
      <c r="B12" s="141">
        <v>1</v>
      </c>
      <c r="C12" s="142" t="s">
        <v>40</v>
      </c>
      <c r="D12" s="28">
        <f>SUM(D13:D20)</f>
        <v>0</v>
      </c>
      <c r="E12" s="28">
        <f>SUM(E13:E20)</f>
        <v>0</v>
      </c>
      <c r="F12" s="58"/>
      <c r="G12" s="58"/>
    </row>
    <row r="13" spans="1:9" ht="24" x14ac:dyDescent="0.25">
      <c r="A13" s="58"/>
      <c r="B13" s="143" t="s">
        <v>5</v>
      </c>
      <c r="C13" s="144" t="s">
        <v>144</v>
      </c>
      <c r="D13" s="65"/>
      <c r="E13" s="65"/>
      <c r="F13" s="58"/>
      <c r="G13" s="58"/>
    </row>
    <row r="14" spans="1:9" ht="24" x14ac:dyDescent="0.25">
      <c r="A14" s="58"/>
      <c r="B14" s="143" t="s">
        <v>6</v>
      </c>
      <c r="C14" s="144" t="s">
        <v>145</v>
      </c>
      <c r="D14" s="41"/>
      <c r="E14" s="41"/>
      <c r="F14" s="58"/>
      <c r="G14" s="58"/>
    </row>
    <row r="15" spans="1:9" ht="24" x14ac:dyDescent="0.25">
      <c r="A15" s="58"/>
      <c r="B15" s="143" t="s">
        <v>7</v>
      </c>
      <c r="C15" s="144" t="s">
        <v>146</v>
      </c>
      <c r="D15" s="41"/>
      <c r="E15" s="41"/>
      <c r="F15" s="58"/>
      <c r="G15" s="58"/>
    </row>
    <row r="16" spans="1:9" ht="24" x14ac:dyDescent="0.25">
      <c r="A16" s="58"/>
      <c r="B16" s="143" t="s">
        <v>8</v>
      </c>
      <c r="C16" s="144" t="s">
        <v>147</v>
      </c>
      <c r="D16" s="41"/>
      <c r="E16" s="41"/>
      <c r="F16" s="58"/>
      <c r="G16" s="58"/>
    </row>
    <row r="17" spans="1:7" ht="24" x14ac:dyDescent="0.25">
      <c r="A17" s="58"/>
      <c r="B17" s="143" t="s">
        <v>148</v>
      </c>
      <c r="C17" s="144" t="s">
        <v>149</v>
      </c>
      <c r="D17" s="65"/>
      <c r="E17" s="65"/>
      <c r="F17" s="58"/>
      <c r="G17" s="58"/>
    </row>
    <row r="18" spans="1:7" ht="24" x14ac:dyDescent="0.25">
      <c r="A18" s="58"/>
      <c r="B18" s="143" t="s">
        <v>150</v>
      </c>
      <c r="C18" s="144" t="s">
        <v>151</v>
      </c>
      <c r="D18" s="41"/>
      <c r="E18" s="41"/>
      <c r="F18" s="58"/>
      <c r="G18" s="58"/>
    </row>
    <row r="19" spans="1:7" ht="24" x14ac:dyDescent="0.25">
      <c r="A19" s="58"/>
      <c r="B19" s="143" t="s">
        <v>152</v>
      </c>
      <c r="C19" s="144" t="s">
        <v>153</v>
      </c>
      <c r="D19" s="41"/>
      <c r="E19" s="41"/>
      <c r="F19" s="58"/>
      <c r="G19" s="58"/>
    </row>
    <row r="20" spans="1:7" ht="24" x14ac:dyDescent="0.25">
      <c r="A20" s="58"/>
      <c r="B20" s="143" t="s">
        <v>154</v>
      </c>
      <c r="C20" s="144" t="s">
        <v>155</v>
      </c>
      <c r="D20" s="41"/>
      <c r="E20" s="41"/>
      <c r="F20" s="58"/>
      <c r="G20" s="58"/>
    </row>
    <row r="21" spans="1:7" ht="18" customHeight="1" x14ac:dyDescent="0.25">
      <c r="A21" s="58"/>
      <c r="B21" s="141">
        <v>2</v>
      </c>
      <c r="C21" s="142" t="s">
        <v>39</v>
      </c>
      <c r="D21" s="145">
        <f>SUM(D22:D29)</f>
        <v>0</v>
      </c>
      <c r="E21" s="145">
        <f>SUM(E22:E29)</f>
        <v>0</v>
      </c>
      <c r="F21" s="58"/>
      <c r="G21" s="58"/>
    </row>
    <row r="22" spans="1:7" ht="24" x14ac:dyDescent="0.25">
      <c r="A22" s="58"/>
      <c r="B22" s="143" t="s">
        <v>59</v>
      </c>
      <c r="C22" s="144" t="s">
        <v>144</v>
      </c>
      <c r="D22" s="41"/>
      <c r="E22" s="41"/>
      <c r="F22" s="65"/>
      <c r="G22" s="58"/>
    </row>
    <row r="23" spans="1:7" ht="24" x14ac:dyDescent="0.25">
      <c r="A23" s="58"/>
      <c r="B23" s="143" t="s">
        <v>60</v>
      </c>
      <c r="C23" s="144" t="s">
        <v>145</v>
      </c>
      <c r="D23" s="41"/>
      <c r="E23" s="41"/>
      <c r="F23" s="65"/>
      <c r="G23" s="58"/>
    </row>
    <row r="24" spans="1:7" ht="24" x14ac:dyDescent="0.25">
      <c r="A24" s="58"/>
      <c r="B24" s="143" t="s">
        <v>156</v>
      </c>
      <c r="C24" s="144" t="s">
        <v>146</v>
      </c>
      <c r="D24" s="41"/>
      <c r="E24" s="41"/>
      <c r="F24" s="65"/>
      <c r="G24" s="58"/>
    </row>
    <row r="25" spans="1:7" ht="24" x14ac:dyDescent="0.25">
      <c r="A25" s="58"/>
      <c r="B25" s="143" t="s">
        <v>157</v>
      </c>
      <c r="C25" s="144" t="s">
        <v>147</v>
      </c>
      <c r="D25" s="41"/>
      <c r="E25" s="41"/>
      <c r="F25" s="65"/>
      <c r="G25" s="58"/>
    </row>
    <row r="26" spans="1:7" ht="24" x14ac:dyDescent="0.25">
      <c r="A26" s="58"/>
      <c r="B26" s="143" t="s">
        <v>158</v>
      </c>
      <c r="C26" s="144" t="s">
        <v>149</v>
      </c>
      <c r="D26" s="65"/>
      <c r="E26" s="65"/>
      <c r="F26" s="65"/>
      <c r="G26" s="58"/>
    </row>
    <row r="27" spans="1:7" ht="24" x14ac:dyDescent="0.25">
      <c r="A27" s="58"/>
      <c r="B27" s="143" t="s">
        <v>159</v>
      </c>
      <c r="C27" s="144" t="s">
        <v>151</v>
      </c>
      <c r="D27" s="41"/>
      <c r="E27" s="41"/>
      <c r="F27" s="65"/>
      <c r="G27" s="58"/>
    </row>
    <row r="28" spans="1:7" ht="24" x14ac:dyDescent="0.25">
      <c r="A28" s="58"/>
      <c r="B28" s="143" t="s">
        <v>160</v>
      </c>
      <c r="C28" s="144" t="s">
        <v>153</v>
      </c>
      <c r="D28" s="41"/>
      <c r="E28" s="41"/>
      <c r="F28" s="65"/>
      <c r="G28" s="58"/>
    </row>
    <row r="29" spans="1:7" ht="24" x14ac:dyDescent="0.25">
      <c r="A29" s="58"/>
      <c r="B29" s="143" t="s">
        <v>161</v>
      </c>
      <c r="C29" s="144" t="s">
        <v>155</v>
      </c>
      <c r="D29" s="41"/>
      <c r="E29" s="41"/>
      <c r="F29" s="65"/>
      <c r="G29" s="58"/>
    </row>
    <row r="30" spans="1:7" ht="18" customHeight="1" x14ac:dyDescent="0.25">
      <c r="A30" s="58"/>
      <c r="B30" s="141">
        <v>3</v>
      </c>
      <c r="C30" s="142" t="s">
        <v>38</v>
      </c>
      <c r="D30" s="28">
        <f>SUM(D31:D38)</f>
        <v>0</v>
      </c>
      <c r="E30" s="28">
        <f>SUM(E31:E38)</f>
        <v>0</v>
      </c>
      <c r="F30" s="65"/>
      <c r="G30" s="58"/>
    </row>
    <row r="31" spans="1:7" ht="24" x14ac:dyDescent="0.25">
      <c r="A31" s="58"/>
      <c r="B31" s="143" t="s">
        <v>162</v>
      </c>
      <c r="C31" s="144" t="s">
        <v>144</v>
      </c>
      <c r="D31" s="41"/>
      <c r="E31" s="41"/>
      <c r="F31" s="65"/>
      <c r="G31" s="58"/>
    </row>
    <row r="32" spans="1:7" ht="24" x14ac:dyDescent="0.25">
      <c r="A32" s="58"/>
      <c r="B32" s="143" t="s">
        <v>17</v>
      </c>
      <c r="C32" s="144" t="s">
        <v>145</v>
      </c>
      <c r="D32" s="41"/>
      <c r="E32" s="41"/>
      <c r="F32" s="65"/>
      <c r="G32" s="58"/>
    </row>
    <row r="33" spans="1:7" ht="24" x14ac:dyDescent="0.25">
      <c r="A33" s="58"/>
      <c r="B33" s="143" t="s">
        <v>18</v>
      </c>
      <c r="C33" s="144" t="s">
        <v>146</v>
      </c>
      <c r="D33" s="41"/>
      <c r="E33" s="41"/>
      <c r="F33" s="65"/>
      <c r="G33" s="58"/>
    </row>
    <row r="34" spans="1:7" ht="24" x14ac:dyDescent="0.25">
      <c r="A34" s="58"/>
      <c r="B34" s="143" t="s">
        <v>163</v>
      </c>
      <c r="C34" s="144" t="s">
        <v>147</v>
      </c>
      <c r="D34" s="41"/>
      <c r="E34" s="41"/>
      <c r="F34" s="65"/>
      <c r="G34" s="58"/>
    </row>
    <row r="35" spans="1:7" ht="24" x14ac:dyDescent="0.25">
      <c r="A35" s="58"/>
      <c r="B35" s="143" t="s">
        <v>164</v>
      </c>
      <c r="C35" s="144" t="s">
        <v>149</v>
      </c>
      <c r="D35" s="41"/>
      <c r="E35" s="41"/>
      <c r="F35" s="65"/>
      <c r="G35" s="58"/>
    </row>
    <row r="36" spans="1:7" ht="24" x14ac:dyDescent="0.25">
      <c r="A36" s="58"/>
      <c r="B36" s="143" t="s">
        <v>165</v>
      </c>
      <c r="C36" s="144" t="s">
        <v>151</v>
      </c>
      <c r="D36" s="41"/>
      <c r="E36" s="41"/>
      <c r="F36" s="65"/>
      <c r="G36" s="58"/>
    </row>
    <row r="37" spans="1:7" ht="24" x14ac:dyDescent="0.25">
      <c r="A37" s="58"/>
      <c r="B37" s="143" t="s">
        <v>166</v>
      </c>
      <c r="C37" s="144" t="s">
        <v>153</v>
      </c>
      <c r="D37" s="41"/>
      <c r="E37" s="41"/>
      <c r="F37" s="65"/>
      <c r="G37" s="58"/>
    </row>
    <row r="38" spans="1:7" ht="24" x14ac:dyDescent="0.25">
      <c r="A38" s="58"/>
      <c r="B38" s="143" t="s">
        <v>167</v>
      </c>
      <c r="C38" s="144" t="s">
        <v>155</v>
      </c>
      <c r="D38" s="41"/>
      <c r="E38" s="41"/>
      <c r="F38" s="65"/>
      <c r="G38" s="58"/>
    </row>
    <row r="39" spans="1:7" ht="18" customHeight="1" x14ac:dyDescent="0.25">
      <c r="A39" s="58"/>
      <c r="B39" s="141">
        <v>4</v>
      </c>
      <c r="C39" s="142" t="s">
        <v>41</v>
      </c>
      <c r="D39" s="145">
        <f>SUM(D40:D47)</f>
        <v>0</v>
      </c>
      <c r="E39" s="145">
        <f>SUM(E40:E47)</f>
        <v>0</v>
      </c>
      <c r="F39" s="65"/>
      <c r="G39" s="58"/>
    </row>
    <row r="40" spans="1:7" ht="24" x14ac:dyDescent="0.25">
      <c r="A40" s="58"/>
      <c r="B40" s="143" t="s">
        <v>168</v>
      </c>
      <c r="C40" s="144" t="s">
        <v>144</v>
      </c>
      <c r="D40" s="41"/>
      <c r="E40" s="41"/>
      <c r="F40" s="65"/>
      <c r="G40" s="58"/>
    </row>
    <row r="41" spans="1:7" ht="24" x14ac:dyDescent="0.25">
      <c r="A41" s="58"/>
      <c r="B41" s="143" t="s">
        <v>169</v>
      </c>
      <c r="C41" s="144" t="s">
        <v>145</v>
      </c>
      <c r="D41" s="41"/>
      <c r="E41" s="41"/>
      <c r="F41" s="65"/>
      <c r="G41" s="58"/>
    </row>
    <row r="42" spans="1:7" ht="24" x14ac:dyDescent="0.25">
      <c r="A42" s="58"/>
      <c r="B42" s="143" t="s">
        <v>170</v>
      </c>
      <c r="C42" s="144" t="s">
        <v>146</v>
      </c>
      <c r="D42" s="41"/>
      <c r="E42" s="41"/>
      <c r="F42" s="65"/>
      <c r="G42" s="58"/>
    </row>
    <row r="43" spans="1:7" ht="24" x14ac:dyDescent="0.25">
      <c r="A43" s="58"/>
      <c r="B43" s="143" t="s">
        <v>171</v>
      </c>
      <c r="C43" s="144" t="s">
        <v>147</v>
      </c>
      <c r="D43" s="41"/>
      <c r="E43" s="41"/>
      <c r="F43" s="65"/>
      <c r="G43" s="58"/>
    </row>
    <row r="44" spans="1:7" ht="24" x14ac:dyDescent="0.25">
      <c r="A44" s="58"/>
      <c r="B44" s="143" t="s">
        <v>172</v>
      </c>
      <c r="C44" s="144" t="s">
        <v>149</v>
      </c>
      <c r="D44" s="65"/>
      <c r="E44" s="65"/>
      <c r="F44" s="65"/>
      <c r="G44" s="58"/>
    </row>
    <row r="45" spans="1:7" ht="24" x14ac:dyDescent="0.25">
      <c r="A45" s="58"/>
      <c r="B45" s="143" t="s">
        <v>173</v>
      </c>
      <c r="C45" s="144" t="s">
        <v>151</v>
      </c>
      <c r="D45" s="41"/>
      <c r="E45" s="41"/>
      <c r="F45" s="65"/>
      <c r="G45" s="58"/>
    </row>
    <row r="46" spans="1:7" ht="24" x14ac:dyDescent="0.25">
      <c r="A46" s="58"/>
      <c r="B46" s="143" t="s">
        <v>174</v>
      </c>
      <c r="C46" s="144" t="s">
        <v>153</v>
      </c>
      <c r="D46" s="41"/>
      <c r="E46" s="41"/>
      <c r="F46" s="65"/>
      <c r="G46" s="58"/>
    </row>
    <row r="47" spans="1:7" ht="24" x14ac:dyDescent="0.25">
      <c r="A47" s="58"/>
      <c r="B47" s="143" t="s">
        <v>175</v>
      </c>
      <c r="C47" s="144" t="s">
        <v>155</v>
      </c>
      <c r="D47" s="41"/>
      <c r="E47" s="41"/>
      <c r="F47" s="65"/>
      <c r="G47" s="58"/>
    </row>
    <row r="48" spans="1:7" ht="10.5" customHeight="1" x14ac:dyDescent="0.25">
      <c r="A48" s="58"/>
      <c r="B48" s="66"/>
      <c r="C48" s="67"/>
      <c r="D48" s="68"/>
      <c r="E48" s="68"/>
      <c r="F48" s="65"/>
      <c r="G48" s="58"/>
    </row>
    <row r="49" spans="1:7" ht="12.75" customHeight="1" x14ac:dyDescent="0.25">
      <c r="A49" s="58"/>
      <c r="B49" s="89" t="s">
        <v>176</v>
      </c>
      <c r="C49" s="58"/>
      <c r="D49" s="58"/>
      <c r="E49" s="58"/>
      <c r="F49" s="58"/>
      <c r="G49" s="58"/>
    </row>
    <row r="50" spans="1:7" ht="9" customHeight="1" x14ac:dyDescent="0.25">
      <c r="A50" s="58"/>
      <c r="B50" s="69"/>
      <c r="C50" s="58"/>
      <c r="D50" s="58"/>
      <c r="E50" s="58"/>
      <c r="F50" s="58"/>
      <c r="G50" s="58"/>
    </row>
    <row r="51" spans="1:7" ht="12.75" hidden="1" customHeight="1" x14ac:dyDescent="0.25">
      <c r="B51" s="27"/>
      <c r="C51" s="27"/>
      <c r="D51" s="27"/>
      <c r="E51" s="27"/>
      <c r="F51" s="27"/>
    </row>
    <row r="52" spans="1:7" ht="12.75" hidden="1" customHeight="1" x14ac:dyDescent="0.25">
      <c r="B52" s="27"/>
      <c r="C52" s="27"/>
      <c r="D52" s="27"/>
      <c r="E52" s="27"/>
      <c r="F52" s="27"/>
    </row>
    <row r="53" spans="1:7" ht="12.75" hidden="1" customHeight="1" x14ac:dyDescent="0.25">
      <c r="B53" s="27"/>
      <c r="C53" s="27"/>
      <c r="D53" s="27"/>
      <c r="E53" s="27"/>
      <c r="F53" s="27"/>
    </row>
    <row r="54" spans="1:7" ht="16.5" hidden="1" customHeight="1" x14ac:dyDescent="0.25">
      <c r="B54" s="25"/>
    </row>
    <row r="55" spans="1:7" ht="16.5" hidden="1" customHeight="1" x14ac:dyDescent="0.25"/>
    <row r="56" spans="1:7" ht="16.5" hidden="1" customHeight="1" x14ac:dyDescent="0.25"/>
    <row r="57" spans="1:7" ht="16.5" hidden="1" customHeight="1" x14ac:dyDescent="0.25"/>
    <row r="58" spans="1:7" ht="16.5" hidden="1" customHeight="1" x14ac:dyDescent="0.25"/>
    <row r="59" spans="1:7" ht="16.5" hidden="1" customHeight="1" x14ac:dyDescent="0.25"/>
    <row r="60" spans="1:7" ht="16.5" hidden="1" customHeight="1" x14ac:dyDescent="0.25"/>
    <row r="61" spans="1:7" ht="16.5" hidden="1" customHeight="1" x14ac:dyDescent="0.25"/>
    <row r="62" spans="1:7" ht="16.5" hidden="1" customHeight="1" x14ac:dyDescent="0.25"/>
    <row r="63" spans="1:7" ht="16.5" hidden="1" customHeight="1" x14ac:dyDescent="0.25"/>
    <row r="64" spans="1:7" ht="16.5" hidden="1" customHeight="1" x14ac:dyDescent="0.25"/>
    <row r="65" spans="2:2" ht="16.5" hidden="1" customHeight="1" x14ac:dyDescent="0.25"/>
    <row r="66" spans="2:2" ht="16.5" hidden="1" customHeight="1" x14ac:dyDescent="0.25">
      <c r="B66" s="25"/>
    </row>
    <row r="67" spans="2:2" ht="16.5" hidden="1" customHeight="1" x14ac:dyDescent="0.25">
      <c r="B67" s="25"/>
    </row>
    <row r="68" spans="2:2" ht="16.5" hidden="1" customHeight="1" x14ac:dyDescent="0.25">
      <c r="B68" s="25"/>
    </row>
    <row r="69" spans="2:2" ht="16.5" hidden="1" customHeight="1" x14ac:dyDescent="0.25">
      <c r="B69" s="25"/>
    </row>
    <row r="70" spans="2:2" ht="16.5" hidden="1" customHeight="1" x14ac:dyDescent="0.25">
      <c r="B70" s="25"/>
    </row>
    <row r="71" spans="2:2" ht="16.5" hidden="1" customHeight="1" x14ac:dyDescent="0.25">
      <c r="B71" s="25"/>
    </row>
    <row r="72" spans="2:2" ht="16.5" hidden="1" customHeight="1" x14ac:dyDescent="0.25">
      <c r="B72" s="25"/>
    </row>
    <row r="73" spans="2:2" ht="16.5" hidden="1" customHeight="1" x14ac:dyDescent="0.25">
      <c r="B73" s="25"/>
    </row>
    <row r="74" spans="2:2" ht="16.5" hidden="1" customHeight="1" x14ac:dyDescent="0.25">
      <c r="B74" s="25"/>
    </row>
    <row r="75" spans="2:2" ht="16.5" hidden="1" customHeight="1" x14ac:dyDescent="0.25">
      <c r="B75" s="25"/>
    </row>
    <row r="76" spans="2:2" ht="16.5" hidden="1" customHeight="1" x14ac:dyDescent="0.25">
      <c r="B76" s="25"/>
    </row>
    <row r="77" spans="2:2" ht="16.5" hidden="1" customHeight="1" x14ac:dyDescent="0.25">
      <c r="B77" s="25"/>
    </row>
    <row r="78" spans="2:2" ht="16.5" hidden="1" customHeight="1" x14ac:dyDescent="0.25">
      <c r="B78" s="25"/>
    </row>
    <row r="79" spans="2:2" ht="16.5" hidden="1" customHeight="1" x14ac:dyDescent="0.25">
      <c r="B79" s="25"/>
    </row>
    <row r="80" spans="2:2" ht="16.5" hidden="1" customHeight="1" x14ac:dyDescent="0.25">
      <c r="B80" s="25"/>
    </row>
    <row r="81" spans="2:2" ht="16.5" hidden="1" customHeight="1" x14ac:dyDescent="0.25">
      <c r="B81" s="25"/>
    </row>
    <row r="82" spans="2:2" ht="16.5" hidden="1" customHeight="1" x14ac:dyDescent="0.25">
      <c r="B82" s="25"/>
    </row>
    <row r="83" spans="2:2" ht="16.5" hidden="1" customHeight="1" x14ac:dyDescent="0.25">
      <c r="B83" s="25"/>
    </row>
    <row r="84" spans="2:2" ht="16.5" hidden="1" customHeight="1" x14ac:dyDescent="0.25">
      <c r="B84" s="25"/>
    </row>
    <row r="85" spans="2:2" ht="16.5" hidden="1" customHeight="1" x14ac:dyDescent="0.25">
      <c r="B85" s="25"/>
    </row>
    <row r="86" spans="2:2" ht="16.5" hidden="1" customHeight="1" x14ac:dyDescent="0.25">
      <c r="B86" s="25"/>
    </row>
    <row r="87" spans="2:2" ht="16.5" hidden="1" customHeight="1" x14ac:dyDescent="0.25">
      <c r="B87" s="25"/>
    </row>
    <row r="88" spans="2:2" ht="16.5" hidden="1" customHeight="1" x14ac:dyDescent="0.25">
      <c r="B88" s="25"/>
    </row>
    <row r="89" spans="2:2" ht="16.5" hidden="1" customHeight="1" x14ac:dyDescent="0.25">
      <c r="B89" s="25"/>
    </row>
    <row r="90" spans="2:2" ht="16.5" hidden="1" customHeight="1" x14ac:dyDescent="0.25">
      <c r="B90" s="25"/>
    </row>
    <row r="91" spans="2:2" ht="16.5" hidden="1" customHeight="1" x14ac:dyDescent="0.25">
      <c r="B91" s="25"/>
    </row>
    <row r="92" spans="2:2" ht="16.5" hidden="1" customHeight="1" x14ac:dyDescent="0.25">
      <c r="B92" s="25"/>
    </row>
    <row r="93" spans="2:2" ht="16.5" hidden="1" customHeight="1" x14ac:dyDescent="0.25">
      <c r="B93" s="25"/>
    </row>
    <row r="94" spans="2:2" ht="16.5" hidden="1" customHeight="1" x14ac:dyDescent="0.25">
      <c r="B94" s="25"/>
    </row>
    <row r="95" spans="2:2" ht="16.5" hidden="1" customHeight="1" x14ac:dyDescent="0.25">
      <c r="B95" s="25"/>
    </row>
    <row r="96" spans="2:2" ht="16.5" hidden="1" customHeight="1" x14ac:dyDescent="0.25">
      <c r="B96" s="25"/>
    </row>
    <row r="97" spans="2:2" ht="16.5" hidden="1" customHeight="1" x14ac:dyDescent="0.25">
      <c r="B97" s="25"/>
    </row>
    <row r="98" spans="2:2" ht="16.5" hidden="1" customHeight="1" x14ac:dyDescent="0.25">
      <c r="B98" s="25"/>
    </row>
    <row r="99" spans="2:2" ht="16.5" hidden="1" customHeight="1" x14ac:dyDescent="0.25">
      <c r="B99" s="25"/>
    </row>
    <row r="100" spans="2:2" ht="16.5" hidden="1" customHeight="1" x14ac:dyDescent="0.25">
      <c r="B100" s="25"/>
    </row>
    <row r="101" spans="2:2" ht="16.5" hidden="1" customHeight="1" x14ac:dyDescent="0.25">
      <c r="B101" s="25"/>
    </row>
    <row r="102" spans="2:2" ht="16.5" hidden="1" customHeight="1" x14ac:dyDescent="0.25">
      <c r="B102" s="25"/>
    </row>
    <row r="103" spans="2:2" ht="16.5" hidden="1" customHeight="1" x14ac:dyDescent="0.25">
      <c r="B103" s="25"/>
    </row>
    <row r="104" spans="2:2" ht="16.5" hidden="1" customHeight="1" x14ac:dyDescent="0.25">
      <c r="B104" s="25"/>
    </row>
    <row r="105" spans="2:2" ht="16.5" hidden="1" customHeight="1" x14ac:dyDescent="0.25">
      <c r="B105" s="25"/>
    </row>
    <row r="106" spans="2:2" ht="16.5" hidden="1" customHeight="1" x14ac:dyDescent="0.25">
      <c r="B106" s="25"/>
    </row>
    <row r="107" spans="2:2" ht="16.5" hidden="1" customHeight="1" x14ac:dyDescent="0.25">
      <c r="B107" s="25"/>
    </row>
    <row r="108" spans="2:2" ht="16.5" hidden="1" customHeight="1" x14ac:dyDescent="0.25">
      <c r="B108" s="25"/>
    </row>
    <row r="109" spans="2:2" ht="16.5" hidden="1" customHeight="1" x14ac:dyDescent="0.25">
      <c r="B109" s="25"/>
    </row>
    <row r="110" spans="2:2" ht="16.5" hidden="1" customHeight="1" x14ac:dyDescent="0.25">
      <c r="B110" s="25"/>
    </row>
    <row r="111" spans="2:2" ht="16.5" hidden="1" customHeight="1" x14ac:dyDescent="0.25">
      <c r="B111" s="25"/>
    </row>
    <row r="112" spans="2:2" ht="16.5" hidden="1" customHeight="1" x14ac:dyDescent="0.25">
      <c r="B112" s="25"/>
    </row>
    <row r="113" spans="2:2" ht="16.5" hidden="1" customHeight="1" x14ac:dyDescent="0.25">
      <c r="B113" s="25"/>
    </row>
    <row r="114" spans="2:2" ht="16.5" hidden="1" customHeight="1" x14ac:dyDescent="0.25">
      <c r="B114" s="25"/>
    </row>
    <row r="115" spans="2:2" ht="16.5" hidden="1" customHeight="1" x14ac:dyDescent="0.25">
      <c r="B115" s="25"/>
    </row>
    <row r="116" spans="2:2" ht="16.5" hidden="1" customHeight="1" x14ac:dyDescent="0.25">
      <c r="B116" s="25"/>
    </row>
    <row r="117" spans="2:2" ht="16.5" hidden="1" customHeight="1" x14ac:dyDescent="0.25">
      <c r="B117" s="25"/>
    </row>
    <row r="118" spans="2:2" ht="16.5" hidden="1" customHeight="1" x14ac:dyDescent="0.25">
      <c r="B118" s="25"/>
    </row>
    <row r="119" spans="2:2" ht="16.5" hidden="1" customHeight="1" x14ac:dyDescent="0.25">
      <c r="B119" s="25"/>
    </row>
    <row r="120" spans="2:2" ht="16.5" hidden="1" customHeight="1" x14ac:dyDescent="0.25">
      <c r="B120" s="25"/>
    </row>
    <row r="121" spans="2:2" ht="16.5" hidden="1" customHeight="1" x14ac:dyDescent="0.25">
      <c r="B121" s="25"/>
    </row>
    <row r="122" spans="2:2" ht="16.5" hidden="1" customHeight="1" x14ac:dyDescent="0.25">
      <c r="B122" s="25"/>
    </row>
    <row r="123" spans="2:2" ht="16.5" hidden="1" customHeight="1" x14ac:dyDescent="0.25">
      <c r="B123" s="25"/>
    </row>
    <row r="124" spans="2:2" ht="16.5" hidden="1" customHeight="1" x14ac:dyDescent="0.25">
      <c r="B124" s="25"/>
    </row>
    <row r="125" spans="2:2" ht="16.5" hidden="1" customHeight="1" x14ac:dyDescent="0.25">
      <c r="B125" s="25"/>
    </row>
    <row r="126" spans="2:2" ht="16.5" hidden="1" customHeight="1" x14ac:dyDescent="0.25">
      <c r="B126" s="25"/>
    </row>
    <row r="127" spans="2:2" ht="16.5" hidden="1" customHeight="1" x14ac:dyDescent="0.25">
      <c r="B127" s="25"/>
    </row>
    <row r="128" spans="2:2" ht="16.5" hidden="1" customHeight="1" x14ac:dyDescent="0.25">
      <c r="B128" s="25"/>
    </row>
    <row r="129" spans="2:2" ht="16.5" hidden="1" customHeight="1" x14ac:dyDescent="0.25">
      <c r="B129" s="25"/>
    </row>
    <row r="130" spans="2:2" ht="16.5" hidden="1" customHeight="1" x14ac:dyDescent="0.25">
      <c r="B130" s="25"/>
    </row>
    <row r="131" spans="2:2" ht="16.5" hidden="1" customHeight="1" x14ac:dyDescent="0.25">
      <c r="B131" s="25"/>
    </row>
    <row r="132" spans="2:2" ht="16.5" hidden="1" customHeight="1" x14ac:dyDescent="0.25">
      <c r="B132" s="25"/>
    </row>
    <row r="133" spans="2:2" ht="16.5" hidden="1" customHeight="1" x14ac:dyDescent="0.25">
      <c r="B133" s="25"/>
    </row>
    <row r="134" spans="2:2" ht="16.5" hidden="1" customHeight="1" x14ac:dyDescent="0.25">
      <c r="B134" s="25"/>
    </row>
    <row r="135" spans="2:2" ht="16.5" hidden="1" customHeight="1" x14ac:dyDescent="0.25">
      <c r="B135" s="25"/>
    </row>
    <row r="136" spans="2:2" ht="16.5" hidden="1" customHeight="1" x14ac:dyDescent="0.25">
      <c r="B136" s="25"/>
    </row>
    <row r="137" spans="2:2" ht="16.5" hidden="1" customHeight="1" x14ac:dyDescent="0.25">
      <c r="B137" s="25"/>
    </row>
    <row r="138" spans="2:2" ht="16.5" hidden="1" customHeight="1" x14ac:dyDescent="0.25">
      <c r="B138" s="25"/>
    </row>
    <row r="139" spans="2:2" ht="16.5" hidden="1" customHeight="1" x14ac:dyDescent="0.25">
      <c r="B139" s="25"/>
    </row>
    <row r="140" spans="2:2" ht="16.5" hidden="1" customHeight="1" x14ac:dyDescent="0.25">
      <c r="B140" s="25"/>
    </row>
    <row r="141" spans="2:2" ht="16.5" hidden="1" customHeight="1" x14ac:dyDescent="0.25">
      <c r="B141" s="25"/>
    </row>
    <row r="142" spans="2:2" ht="16.5" hidden="1" customHeight="1" x14ac:dyDescent="0.25">
      <c r="B142" s="25"/>
    </row>
    <row r="143" spans="2:2" ht="16.5" hidden="1" customHeight="1" x14ac:dyDescent="0.25">
      <c r="B143" s="25"/>
    </row>
    <row r="144" spans="2:2" ht="16.5" hidden="1" customHeight="1" x14ac:dyDescent="0.25">
      <c r="B144" s="25"/>
    </row>
    <row r="145" spans="2:2" ht="16.5" hidden="1" customHeight="1" x14ac:dyDescent="0.25">
      <c r="B145" s="25"/>
    </row>
    <row r="146" spans="2:2" ht="16.5" hidden="1" customHeight="1" x14ac:dyDescent="0.25">
      <c r="B146" s="25"/>
    </row>
    <row r="147" spans="2:2" ht="16.5" hidden="1" customHeight="1" x14ac:dyDescent="0.25">
      <c r="B147" s="25"/>
    </row>
    <row r="148" spans="2:2" ht="16.5" hidden="1" customHeight="1" x14ac:dyDescent="0.25">
      <c r="B148" s="25"/>
    </row>
    <row r="149" spans="2:2" ht="16.5" hidden="1" customHeight="1" x14ac:dyDescent="0.25">
      <c r="B149" s="25"/>
    </row>
    <row r="150" spans="2:2" ht="16.5" hidden="1" customHeight="1" x14ac:dyDescent="0.25"/>
    <row r="151" spans="2:2" ht="16.5" hidden="1" customHeight="1" x14ac:dyDescent="0.25"/>
    <row r="152" spans="2:2" ht="16.5" hidden="1" customHeight="1" x14ac:dyDescent="0.25"/>
    <row r="153" spans="2:2" ht="16.5" hidden="1" customHeight="1" x14ac:dyDescent="0.25"/>
    <row r="154" spans="2:2" ht="16.5" hidden="1" customHeight="1" x14ac:dyDescent="0.25"/>
    <row r="155" spans="2:2" ht="16.5" hidden="1" customHeight="1" x14ac:dyDescent="0.25"/>
    <row r="156" spans="2:2" ht="16.5" hidden="1" customHeight="1" x14ac:dyDescent="0.25"/>
    <row r="157" spans="2:2" ht="16.5" hidden="1" customHeight="1" x14ac:dyDescent="0.25"/>
    <row r="158" spans="2:2" ht="16.5" hidden="1" customHeight="1" x14ac:dyDescent="0.25"/>
    <row r="159" spans="2:2" ht="16.5" hidden="1" customHeight="1" x14ac:dyDescent="0.25"/>
    <row r="160" spans="2:2" ht="16.5" hidden="1" customHeight="1" x14ac:dyDescent="0.25"/>
  </sheetData>
  <mergeCells count="2">
    <mergeCell ref="B9:E9"/>
    <mergeCell ref="B3:E3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&amp;L_x000D_&amp;1#&amp;"Calibri"&amp;10&amp;K0000FF #RESTRITO#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13229-B26C-451C-940C-A71C2E975851}">
  <sheetPr codeName="Planilha2">
    <pageSetUpPr fitToPage="1"/>
  </sheetPr>
  <dimension ref="A1:J75"/>
  <sheetViews>
    <sheetView showGridLines="0" zoomScale="85" zoomScaleNormal="85" workbookViewId="0">
      <selection activeCell="F4" sqref="F4"/>
    </sheetView>
  </sheetViews>
  <sheetFormatPr defaultColWidth="0" defaultRowHeight="14.25" zeroHeight="1" x14ac:dyDescent="0.25"/>
  <cols>
    <col min="1" max="1" width="1.7109375" style="8" customWidth="1"/>
    <col min="2" max="2" width="5.7109375" style="18" customWidth="1"/>
    <col min="3" max="3" width="68.28515625" style="19" bestFit="1" customWidth="1"/>
    <col min="4" max="8" width="11.5703125" style="8" customWidth="1"/>
    <col min="9" max="9" width="2.7109375" style="8" customWidth="1"/>
    <col min="10" max="10" width="0" style="8" hidden="1" customWidth="1"/>
    <col min="11" max="16384" width="9.140625" style="8" hidden="1"/>
  </cols>
  <sheetData>
    <row r="1" spans="1:9" x14ac:dyDescent="0.25">
      <c r="A1" s="5"/>
      <c r="B1" s="6"/>
      <c r="C1" s="7"/>
      <c r="D1" s="5"/>
      <c r="E1" s="5"/>
      <c r="F1" s="5"/>
      <c r="G1" s="5"/>
      <c r="H1" s="5"/>
      <c r="I1" s="5"/>
    </row>
    <row r="2" spans="1:9" x14ac:dyDescent="0.25">
      <c r="A2" s="5"/>
      <c r="B2" s="6"/>
      <c r="C2" s="7"/>
      <c r="D2" s="5"/>
      <c r="E2" s="5"/>
      <c r="F2" s="5"/>
      <c r="G2" s="5"/>
      <c r="H2" s="5"/>
      <c r="I2" s="5"/>
    </row>
    <row r="3" spans="1:9" x14ac:dyDescent="0.25">
      <c r="A3" s="5"/>
      <c r="B3" s="10" t="s">
        <v>10</v>
      </c>
      <c r="C3" s="7"/>
      <c r="D3" s="5"/>
      <c r="E3" s="5"/>
      <c r="F3" s="5"/>
      <c r="G3" s="5"/>
      <c r="H3" s="5"/>
      <c r="I3" s="5"/>
    </row>
    <row r="4" spans="1:9" x14ac:dyDescent="0.25">
      <c r="A4" s="5"/>
      <c r="B4" s="34" t="s">
        <v>47</v>
      </c>
      <c r="C4" s="7"/>
      <c r="D4" s="5"/>
      <c r="E4" s="5"/>
      <c r="F4" s="5"/>
      <c r="G4" s="5"/>
      <c r="H4" s="5"/>
      <c r="I4" s="5"/>
    </row>
    <row r="5" spans="1:9" x14ac:dyDescent="0.25">
      <c r="A5" s="5"/>
      <c r="B5" s="35" t="s">
        <v>279</v>
      </c>
      <c r="C5" s="7"/>
      <c r="D5" s="5"/>
      <c r="E5" s="5"/>
      <c r="F5" s="5"/>
      <c r="G5" s="5"/>
      <c r="H5" s="5"/>
      <c r="I5" s="5"/>
    </row>
    <row r="6" spans="1:9" x14ac:dyDescent="0.25">
      <c r="A6" s="9"/>
      <c r="B6" s="6"/>
      <c r="C6" s="7"/>
      <c r="D6" s="93"/>
      <c r="E6" s="11"/>
      <c r="F6" s="11"/>
      <c r="G6" s="11"/>
      <c r="H6" s="11"/>
      <c r="I6" s="5"/>
    </row>
    <row r="7" spans="1:9" x14ac:dyDescent="0.25">
      <c r="A7" s="5"/>
      <c r="B7" s="81"/>
      <c r="C7" s="7"/>
      <c r="D7" s="11"/>
      <c r="E7" s="11"/>
      <c r="F7" s="11"/>
      <c r="G7" s="11"/>
      <c r="H7" s="11"/>
      <c r="I7" s="5"/>
    </row>
    <row r="8" spans="1:9" x14ac:dyDescent="0.25">
      <c r="A8" s="5"/>
      <c r="B8" s="10"/>
      <c r="C8" s="7"/>
      <c r="D8" s="12"/>
      <c r="E8" s="12"/>
      <c r="F8" s="5"/>
      <c r="G8" s="5"/>
      <c r="H8" s="13" t="s">
        <v>33</v>
      </c>
      <c r="I8" s="5"/>
    </row>
    <row r="9" spans="1:9" ht="18" customHeight="1" x14ac:dyDescent="0.25">
      <c r="A9" s="5"/>
      <c r="B9" s="161"/>
      <c r="C9" s="161"/>
      <c r="D9" s="86" t="s">
        <v>11</v>
      </c>
      <c r="E9" s="86" t="s">
        <v>12</v>
      </c>
      <c r="F9" s="86" t="s">
        <v>13</v>
      </c>
      <c r="G9" s="86" t="s">
        <v>14</v>
      </c>
      <c r="H9" s="86" t="s">
        <v>15</v>
      </c>
      <c r="I9" s="5"/>
    </row>
    <row r="10" spans="1:9" ht="21.75" customHeight="1" x14ac:dyDescent="0.25">
      <c r="A10" s="5"/>
      <c r="B10" s="161"/>
      <c r="C10" s="161"/>
      <c r="D10" s="85">
        <v>45809</v>
      </c>
      <c r="E10" s="85">
        <v>45717</v>
      </c>
      <c r="F10" s="85">
        <v>45627</v>
      </c>
      <c r="G10" s="85">
        <v>45536</v>
      </c>
      <c r="H10" s="85">
        <v>45444</v>
      </c>
      <c r="I10" s="5"/>
    </row>
    <row r="11" spans="1:9" ht="21.75" customHeight="1" thickBot="1" x14ac:dyDescent="0.3">
      <c r="A11" s="5"/>
      <c r="B11" s="14"/>
      <c r="C11" s="3" t="s">
        <v>16</v>
      </c>
      <c r="D11" s="14"/>
      <c r="E11" s="14"/>
      <c r="F11" s="14"/>
      <c r="G11" s="14"/>
      <c r="H11" s="14"/>
      <c r="I11" s="5"/>
    </row>
    <row r="12" spans="1:9" ht="15.75" customHeight="1" x14ac:dyDescent="0.25">
      <c r="A12" s="5"/>
      <c r="B12" s="6">
        <v>1</v>
      </c>
      <c r="C12" s="151" t="s">
        <v>237</v>
      </c>
      <c r="D12" s="15">
        <v>1712772</v>
      </c>
      <c r="E12" s="15">
        <v>1689307</v>
      </c>
      <c r="F12" s="15">
        <v>1670913</v>
      </c>
      <c r="G12" s="15">
        <v>1577453</v>
      </c>
      <c r="H12" s="15">
        <v>1480431</v>
      </c>
      <c r="I12" s="5"/>
    </row>
    <row r="13" spans="1:9" ht="76.5" customHeight="1" x14ac:dyDescent="0.25">
      <c r="A13" s="5"/>
      <c r="B13" s="6" t="s">
        <v>5</v>
      </c>
      <c r="C13" s="152" t="s">
        <v>259</v>
      </c>
      <c r="D13" s="15">
        <v>1712772</v>
      </c>
      <c r="E13" s="121" t="s">
        <v>280</v>
      </c>
      <c r="F13" s="121" t="s">
        <v>280</v>
      </c>
      <c r="G13" s="121" t="s">
        <v>280</v>
      </c>
      <c r="H13" s="121" t="s">
        <v>280</v>
      </c>
      <c r="I13" s="5"/>
    </row>
    <row r="14" spans="1:9" ht="15.75" customHeight="1" x14ac:dyDescent="0.25">
      <c r="A14" s="5"/>
      <c r="B14" s="6">
        <v>2</v>
      </c>
      <c r="C14" s="151" t="s">
        <v>238</v>
      </c>
      <c r="D14" s="15">
        <v>1712772</v>
      </c>
      <c r="E14" s="15">
        <v>1689307</v>
      </c>
      <c r="F14" s="15">
        <v>1670913</v>
      </c>
      <c r="G14" s="15">
        <v>1577453</v>
      </c>
      <c r="H14" s="15">
        <v>1480431</v>
      </c>
      <c r="I14" s="5"/>
    </row>
    <row r="15" spans="1:9" ht="15.75" customHeight="1" x14ac:dyDescent="0.25">
      <c r="A15" s="5"/>
      <c r="B15" s="6" t="s">
        <v>59</v>
      </c>
      <c r="C15" s="152" t="s">
        <v>260</v>
      </c>
      <c r="D15" s="15">
        <v>1712772</v>
      </c>
      <c r="E15" s="15"/>
      <c r="F15" s="15"/>
      <c r="G15" s="15"/>
      <c r="H15" s="15"/>
      <c r="I15" s="5"/>
    </row>
    <row r="16" spans="1:9" ht="15.75" customHeight="1" x14ac:dyDescent="0.25">
      <c r="A16" s="5"/>
      <c r="B16" s="6">
        <v>3</v>
      </c>
      <c r="C16" s="151" t="s">
        <v>239</v>
      </c>
      <c r="D16" s="15">
        <v>1712772</v>
      </c>
      <c r="E16" s="15">
        <v>1689307</v>
      </c>
      <c r="F16" s="15">
        <v>1670913</v>
      </c>
      <c r="G16" s="15">
        <v>1577453</v>
      </c>
      <c r="H16" s="15">
        <v>1480431</v>
      </c>
      <c r="I16" s="5"/>
    </row>
    <row r="17" spans="1:9" ht="28.5" x14ac:dyDescent="0.25">
      <c r="A17" s="5"/>
      <c r="B17" s="6" t="s">
        <v>162</v>
      </c>
      <c r="C17" s="152" t="s">
        <v>261</v>
      </c>
      <c r="D17" s="15">
        <v>1712772</v>
      </c>
      <c r="E17" s="15"/>
      <c r="F17" s="15"/>
      <c r="G17" s="15"/>
      <c r="H17" s="15"/>
      <c r="I17" s="5"/>
    </row>
    <row r="18" spans="1:9" ht="15.75" customHeight="1" x14ac:dyDescent="0.25">
      <c r="A18" s="5"/>
      <c r="B18" s="6" t="s">
        <v>17</v>
      </c>
      <c r="C18" s="151" t="s">
        <v>240</v>
      </c>
      <c r="D18" s="121" t="s">
        <v>280</v>
      </c>
      <c r="E18" s="121" t="s">
        <v>280</v>
      </c>
      <c r="F18" s="121" t="s">
        <v>280</v>
      </c>
      <c r="G18" s="121" t="s">
        <v>280</v>
      </c>
      <c r="H18" s="121" t="s">
        <v>280</v>
      </c>
      <c r="I18" s="5"/>
    </row>
    <row r="19" spans="1:9" ht="28.5" x14ac:dyDescent="0.25">
      <c r="A19" s="5"/>
      <c r="B19" s="6" t="s">
        <v>262</v>
      </c>
      <c r="C19" s="152" t="s">
        <v>263</v>
      </c>
      <c r="D19" s="121" t="s">
        <v>280</v>
      </c>
      <c r="E19" s="121"/>
      <c r="F19" s="121"/>
      <c r="G19" s="121"/>
      <c r="H19" s="121"/>
      <c r="I19" s="5"/>
    </row>
    <row r="20" spans="1:9" ht="15.75" customHeight="1" x14ac:dyDescent="0.25">
      <c r="A20" s="5"/>
      <c r="B20" s="6" t="s">
        <v>18</v>
      </c>
      <c r="C20" s="151" t="s">
        <v>241</v>
      </c>
      <c r="D20" s="121" t="s">
        <v>280</v>
      </c>
      <c r="E20" s="121" t="s">
        <v>280</v>
      </c>
      <c r="F20" s="121" t="s">
        <v>280</v>
      </c>
      <c r="G20" s="121" t="s">
        <v>280</v>
      </c>
      <c r="H20" s="121" t="s">
        <v>280</v>
      </c>
      <c r="I20" s="5"/>
    </row>
    <row r="21" spans="1:9" ht="21.75" customHeight="1" thickBot="1" x14ac:dyDescent="0.3">
      <c r="A21" s="5"/>
      <c r="B21" s="14"/>
      <c r="C21" s="3" t="s">
        <v>19</v>
      </c>
      <c r="D21" s="14"/>
      <c r="E21" s="14"/>
      <c r="F21" s="14"/>
      <c r="G21" s="14"/>
      <c r="H21" s="14"/>
      <c r="I21" s="5"/>
    </row>
    <row r="22" spans="1:9" ht="15.75" customHeight="1" x14ac:dyDescent="0.25">
      <c r="A22" s="5"/>
      <c r="B22" s="6">
        <v>4</v>
      </c>
      <c r="C22" s="151" t="s">
        <v>242</v>
      </c>
      <c r="D22" s="15">
        <v>10173038</v>
      </c>
      <c r="E22" s="15">
        <v>10198530</v>
      </c>
      <c r="F22" s="15">
        <v>10492934</v>
      </c>
      <c r="G22" s="15">
        <v>10264497</v>
      </c>
      <c r="H22" s="15">
        <v>10190482</v>
      </c>
      <c r="I22" s="5"/>
    </row>
    <row r="23" spans="1:9" ht="57" x14ac:dyDescent="0.25">
      <c r="A23" s="5"/>
      <c r="B23" s="6" t="s">
        <v>169</v>
      </c>
      <c r="C23" s="152" t="s">
        <v>264</v>
      </c>
      <c r="D23" s="15">
        <v>10173038</v>
      </c>
      <c r="E23" s="121" t="s">
        <v>280</v>
      </c>
      <c r="F23" s="121" t="s">
        <v>280</v>
      </c>
      <c r="G23" s="121" t="s">
        <v>280</v>
      </c>
      <c r="H23" s="121" t="s">
        <v>280</v>
      </c>
      <c r="I23" s="5"/>
    </row>
    <row r="24" spans="1:9" ht="21.75" customHeight="1" thickBot="1" x14ac:dyDescent="0.3">
      <c r="A24" s="5"/>
      <c r="B24" s="14"/>
      <c r="C24" s="3" t="s">
        <v>20</v>
      </c>
      <c r="D24" s="14"/>
      <c r="E24" s="14"/>
      <c r="F24" s="14"/>
      <c r="G24" s="14"/>
      <c r="H24" s="14"/>
      <c r="I24" s="5"/>
    </row>
    <row r="25" spans="1:9" ht="15.75" customHeight="1" x14ac:dyDescent="0.25">
      <c r="A25" s="5"/>
      <c r="B25" s="6">
        <v>5</v>
      </c>
      <c r="C25" s="151" t="s">
        <v>243</v>
      </c>
      <c r="D25" s="16">
        <v>0.16839999999999999</v>
      </c>
      <c r="E25" s="16">
        <v>0.1656</v>
      </c>
      <c r="F25" s="16">
        <v>0.15920000000000001</v>
      </c>
      <c r="G25" s="16">
        <v>0.1537</v>
      </c>
      <c r="H25" s="16">
        <v>0.14530000000000001</v>
      </c>
      <c r="I25" s="5"/>
    </row>
    <row r="26" spans="1:9" ht="42.75" x14ac:dyDescent="0.25">
      <c r="A26" s="5"/>
      <c r="B26" s="6" t="s">
        <v>265</v>
      </c>
      <c r="C26" s="152" t="s">
        <v>266</v>
      </c>
      <c r="D26" s="16">
        <v>0.16839999999999999</v>
      </c>
      <c r="E26" s="121" t="s">
        <v>280</v>
      </c>
      <c r="F26" s="121" t="s">
        <v>280</v>
      </c>
      <c r="G26" s="121" t="s">
        <v>280</v>
      </c>
      <c r="H26" s="121" t="s">
        <v>280</v>
      </c>
      <c r="I26" s="5"/>
    </row>
    <row r="27" spans="1:9" ht="15.75" customHeight="1" x14ac:dyDescent="0.25">
      <c r="A27" s="5"/>
      <c r="B27" s="6">
        <v>6</v>
      </c>
      <c r="C27" s="151" t="s">
        <v>244</v>
      </c>
      <c r="D27" s="16">
        <v>0.16839999999999999</v>
      </c>
      <c r="E27" s="16">
        <v>0.1656</v>
      </c>
      <c r="F27" s="16">
        <v>0.15920000000000001</v>
      </c>
      <c r="G27" s="16">
        <v>0.1537</v>
      </c>
      <c r="H27" s="16">
        <v>0.14530000000000001</v>
      </c>
      <c r="I27" s="5"/>
    </row>
    <row r="28" spans="1:9" ht="42.75" x14ac:dyDescent="0.25">
      <c r="A28" s="5"/>
      <c r="B28" s="6" t="s">
        <v>267</v>
      </c>
      <c r="C28" s="152" t="s">
        <v>268</v>
      </c>
      <c r="D28" s="16">
        <v>0.16839999999999999</v>
      </c>
      <c r="E28" s="121" t="s">
        <v>280</v>
      </c>
      <c r="F28" s="121" t="s">
        <v>280</v>
      </c>
      <c r="G28" s="121" t="s">
        <v>280</v>
      </c>
      <c r="H28" s="121" t="s">
        <v>280</v>
      </c>
      <c r="I28" s="5"/>
    </row>
    <row r="29" spans="1:9" ht="15.75" customHeight="1" x14ac:dyDescent="0.25">
      <c r="A29" s="5"/>
      <c r="B29" s="6">
        <v>7</v>
      </c>
      <c r="C29" s="151" t="s">
        <v>245</v>
      </c>
      <c r="D29" s="16">
        <v>0.16839999999999999</v>
      </c>
      <c r="E29" s="16">
        <v>0.1656</v>
      </c>
      <c r="F29" s="16">
        <v>0.15920000000000001</v>
      </c>
      <c r="G29" s="16">
        <v>0.1537</v>
      </c>
      <c r="H29" s="16">
        <v>0.14530000000000001</v>
      </c>
      <c r="I29" s="5"/>
    </row>
    <row r="30" spans="1:9" ht="42.75" x14ac:dyDescent="0.25">
      <c r="A30" s="5"/>
      <c r="B30" s="6" t="s">
        <v>30</v>
      </c>
      <c r="C30" s="152" t="s">
        <v>269</v>
      </c>
      <c r="D30" s="16">
        <v>0.16839999999999999</v>
      </c>
      <c r="E30" s="121" t="s">
        <v>280</v>
      </c>
      <c r="F30" s="121" t="s">
        <v>280</v>
      </c>
      <c r="G30" s="121" t="s">
        <v>280</v>
      </c>
      <c r="H30" s="121" t="s">
        <v>280</v>
      </c>
      <c r="I30" s="5"/>
    </row>
    <row r="31" spans="1:9" ht="21.75" customHeight="1" thickBot="1" x14ac:dyDescent="0.3">
      <c r="A31" s="5"/>
      <c r="B31" s="14"/>
      <c r="C31" s="3" t="s">
        <v>21</v>
      </c>
      <c r="D31" s="14"/>
      <c r="E31" s="14"/>
      <c r="F31" s="14"/>
      <c r="G31" s="14"/>
      <c r="H31" s="14"/>
      <c r="I31" s="5"/>
    </row>
    <row r="32" spans="1:9" ht="15.75" customHeight="1" x14ac:dyDescent="0.25">
      <c r="A32" s="5"/>
      <c r="B32" s="6">
        <v>8</v>
      </c>
      <c r="C32" s="151" t="s">
        <v>246</v>
      </c>
      <c r="D32" s="138">
        <v>2.5000000000000001E-2</v>
      </c>
      <c r="E32" s="138">
        <v>2.5000000000000001E-2</v>
      </c>
      <c r="F32" s="138">
        <v>2.5000000000000001E-2</v>
      </c>
      <c r="G32" s="138">
        <v>2.5000000000000001E-2</v>
      </c>
      <c r="H32" s="138">
        <v>2.5000000000000001E-2</v>
      </c>
      <c r="I32" s="5"/>
    </row>
    <row r="33" spans="1:9" ht="15.75" customHeight="1" x14ac:dyDescent="0.25">
      <c r="A33" s="5"/>
      <c r="B33" s="6">
        <v>9</v>
      </c>
      <c r="C33" s="151" t="s">
        <v>247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5"/>
    </row>
    <row r="34" spans="1:9" ht="15.75" customHeight="1" x14ac:dyDescent="0.25">
      <c r="A34" s="5"/>
      <c r="B34" s="6">
        <v>10</v>
      </c>
      <c r="C34" s="151" t="s">
        <v>248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5"/>
    </row>
    <row r="35" spans="1:9" ht="15.75" customHeight="1" x14ac:dyDescent="0.25">
      <c r="A35" s="5"/>
      <c r="B35" s="6">
        <v>11</v>
      </c>
      <c r="C35" s="151" t="s">
        <v>249</v>
      </c>
      <c r="D35" s="138">
        <v>2.5000000000000001E-2</v>
      </c>
      <c r="E35" s="138">
        <v>2.5000000000000001E-2</v>
      </c>
      <c r="F35" s="138">
        <v>2.5000000000000001E-2</v>
      </c>
      <c r="G35" s="138">
        <v>2.5000000000000001E-2</v>
      </c>
      <c r="H35" s="138">
        <v>2.5000000000000001E-2</v>
      </c>
      <c r="I35" s="5"/>
    </row>
    <row r="36" spans="1:9" ht="15.75" customHeight="1" x14ac:dyDescent="0.25">
      <c r="A36" s="5"/>
      <c r="B36" s="6">
        <v>12</v>
      </c>
      <c r="C36" s="151" t="s">
        <v>250</v>
      </c>
      <c r="D36" s="16">
        <v>9.8400000000000001E-2</v>
      </c>
      <c r="E36" s="16">
        <v>9.5600000000000004E-2</v>
      </c>
      <c r="F36" s="16">
        <v>8.9200000000000002E-2</v>
      </c>
      <c r="G36" s="16">
        <v>8.3699999999999997E-2</v>
      </c>
      <c r="H36" s="16">
        <v>7.5300000000000006E-2</v>
      </c>
      <c r="I36" s="5"/>
    </row>
    <row r="37" spans="1:9" ht="28.5" x14ac:dyDescent="0.25">
      <c r="A37" s="5"/>
      <c r="B37" s="6" t="s">
        <v>270</v>
      </c>
      <c r="C37" s="152" t="s">
        <v>271</v>
      </c>
      <c r="D37" s="16">
        <v>9.8400000000000001E-2</v>
      </c>
      <c r="E37" s="121" t="s">
        <v>280</v>
      </c>
      <c r="F37" s="121" t="s">
        <v>280</v>
      </c>
      <c r="G37" s="121" t="s">
        <v>280</v>
      </c>
      <c r="H37" s="121" t="s">
        <v>280</v>
      </c>
      <c r="I37" s="5"/>
    </row>
    <row r="38" spans="1:9" ht="21.75" customHeight="1" thickBot="1" x14ac:dyDescent="0.3">
      <c r="A38" s="5"/>
      <c r="B38" s="14"/>
      <c r="C38" s="3" t="s">
        <v>22</v>
      </c>
      <c r="D38" s="14"/>
      <c r="E38" s="14"/>
      <c r="F38" s="14"/>
      <c r="G38" s="14"/>
      <c r="H38" s="14"/>
      <c r="I38" s="5"/>
    </row>
    <row r="39" spans="1:9" ht="15.75" customHeight="1" x14ac:dyDescent="0.25">
      <c r="A39" s="5"/>
      <c r="B39" s="6">
        <v>13</v>
      </c>
      <c r="C39" s="151" t="s">
        <v>251</v>
      </c>
      <c r="D39" s="17">
        <v>13756017</v>
      </c>
      <c r="E39" s="17">
        <v>13443861</v>
      </c>
      <c r="F39" s="17">
        <v>13509221</v>
      </c>
      <c r="G39" s="17">
        <v>13147657</v>
      </c>
      <c r="H39" s="17">
        <v>12768022</v>
      </c>
      <c r="I39" s="5"/>
    </row>
    <row r="40" spans="1:9" ht="42.75" x14ac:dyDescent="0.25">
      <c r="A40" s="5"/>
      <c r="B40" s="6" t="s">
        <v>272</v>
      </c>
      <c r="C40" s="152" t="s">
        <v>273</v>
      </c>
      <c r="D40" s="17">
        <v>13756017</v>
      </c>
      <c r="E40" s="121" t="s">
        <v>280</v>
      </c>
      <c r="F40" s="121" t="s">
        <v>280</v>
      </c>
      <c r="G40" s="121" t="s">
        <v>280</v>
      </c>
      <c r="H40" s="121" t="s">
        <v>280</v>
      </c>
      <c r="I40" s="5"/>
    </row>
    <row r="41" spans="1:9" ht="15.75" customHeight="1" x14ac:dyDescent="0.25">
      <c r="A41" s="5"/>
      <c r="B41" s="6">
        <v>14</v>
      </c>
      <c r="C41" s="151" t="s">
        <v>252</v>
      </c>
      <c r="D41" s="146">
        <v>0.1245</v>
      </c>
      <c r="E41" s="146">
        <v>0.12570000000000001</v>
      </c>
      <c r="F41" s="146">
        <v>0.1237</v>
      </c>
      <c r="G41" s="146">
        <v>0.12</v>
      </c>
      <c r="H41" s="146">
        <v>0.1159</v>
      </c>
      <c r="I41" s="5"/>
    </row>
    <row r="42" spans="1:9" ht="42.75" x14ac:dyDescent="0.25">
      <c r="A42" s="5"/>
      <c r="B42" s="6" t="s">
        <v>274</v>
      </c>
      <c r="C42" s="152" t="s">
        <v>275</v>
      </c>
      <c r="D42" s="146">
        <v>0.1245</v>
      </c>
      <c r="E42" s="121" t="s">
        <v>280</v>
      </c>
      <c r="F42" s="121" t="s">
        <v>280</v>
      </c>
      <c r="G42" s="121" t="s">
        <v>280</v>
      </c>
      <c r="H42" s="121" t="s">
        <v>280</v>
      </c>
      <c r="I42" s="5"/>
    </row>
    <row r="43" spans="1:9" ht="21.75" customHeight="1" thickBot="1" x14ac:dyDescent="0.3">
      <c r="A43" s="5"/>
      <c r="B43" s="14"/>
      <c r="C43" s="3" t="s">
        <v>23</v>
      </c>
      <c r="D43" s="14"/>
      <c r="E43" s="14"/>
      <c r="F43" s="14"/>
      <c r="G43" s="14"/>
      <c r="H43" s="14"/>
      <c r="I43" s="5"/>
    </row>
    <row r="44" spans="1:9" ht="15.75" customHeight="1" x14ac:dyDescent="0.25">
      <c r="A44" s="5"/>
      <c r="B44" s="6">
        <v>15</v>
      </c>
      <c r="C44" s="151" t="s">
        <v>253</v>
      </c>
      <c r="D44" s="17" t="s">
        <v>281</v>
      </c>
      <c r="E44" s="17" t="s">
        <v>281</v>
      </c>
      <c r="F44" s="17" t="s">
        <v>281</v>
      </c>
      <c r="G44" s="17" t="s">
        <v>281</v>
      </c>
      <c r="H44" s="17" t="s">
        <v>281</v>
      </c>
      <c r="I44" s="5"/>
    </row>
    <row r="45" spans="1:9" ht="15.75" customHeight="1" x14ac:dyDescent="0.25">
      <c r="A45" s="5"/>
      <c r="B45" s="6">
        <v>16</v>
      </c>
      <c r="C45" s="151" t="s">
        <v>254</v>
      </c>
      <c r="D45" s="17" t="s">
        <v>281</v>
      </c>
      <c r="E45" s="17" t="s">
        <v>281</v>
      </c>
      <c r="F45" s="17" t="s">
        <v>281</v>
      </c>
      <c r="G45" s="17" t="s">
        <v>281</v>
      </c>
      <c r="H45" s="17" t="s">
        <v>281</v>
      </c>
      <c r="I45" s="5"/>
    </row>
    <row r="46" spans="1:9" ht="15.75" customHeight="1" x14ac:dyDescent="0.25">
      <c r="A46" s="5"/>
      <c r="B46" s="6">
        <v>17</v>
      </c>
      <c r="C46" s="151" t="s">
        <v>255</v>
      </c>
      <c r="D46" s="17" t="s">
        <v>281</v>
      </c>
      <c r="E46" s="17" t="s">
        <v>281</v>
      </c>
      <c r="F46" s="17" t="s">
        <v>281</v>
      </c>
      <c r="G46" s="17" t="s">
        <v>281</v>
      </c>
      <c r="H46" s="17" t="s">
        <v>281</v>
      </c>
      <c r="I46" s="5"/>
    </row>
    <row r="47" spans="1:9" ht="21.75" customHeight="1" thickBot="1" x14ac:dyDescent="0.3">
      <c r="A47" s="5"/>
      <c r="B47" s="14"/>
      <c r="C47" s="3" t="s">
        <v>25</v>
      </c>
      <c r="D47" s="14"/>
      <c r="E47" s="14"/>
      <c r="F47" s="14"/>
      <c r="G47" s="14"/>
      <c r="H47" s="14"/>
      <c r="I47" s="5"/>
    </row>
    <row r="48" spans="1:9" ht="15.75" customHeight="1" x14ac:dyDescent="0.25">
      <c r="A48" s="5"/>
      <c r="B48" s="6">
        <v>18</v>
      </c>
      <c r="C48" s="151" t="s">
        <v>256</v>
      </c>
      <c r="D48" s="17" t="s">
        <v>281</v>
      </c>
      <c r="E48" s="17" t="s">
        <v>281</v>
      </c>
      <c r="F48" s="17" t="s">
        <v>281</v>
      </c>
      <c r="G48" s="17" t="s">
        <v>281</v>
      </c>
      <c r="H48" s="17" t="s">
        <v>281</v>
      </c>
      <c r="I48" s="5"/>
    </row>
    <row r="49" spans="1:9" ht="15.75" customHeight="1" x14ac:dyDescent="0.25">
      <c r="A49" s="5"/>
      <c r="B49" s="6">
        <v>19</v>
      </c>
      <c r="C49" s="151" t="s">
        <v>257</v>
      </c>
      <c r="D49" s="17" t="s">
        <v>281</v>
      </c>
      <c r="E49" s="17" t="s">
        <v>281</v>
      </c>
      <c r="F49" s="17" t="s">
        <v>281</v>
      </c>
      <c r="G49" s="17" t="s">
        <v>281</v>
      </c>
      <c r="H49" s="17" t="s">
        <v>281</v>
      </c>
      <c r="I49" s="5"/>
    </row>
    <row r="50" spans="1:9" ht="15.75" customHeight="1" x14ac:dyDescent="0.25">
      <c r="A50" s="5"/>
      <c r="B50" s="6">
        <v>20</v>
      </c>
      <c r="C50" s="151" t="s">
        <v>258</v>
      </c>
      <c r="D50" s="17" t="s">
        <v>281</v>
      </c>
      <c r="E50" s="17" t="s">
        <v>281</v>
      </c>
      <c r="F50" s="17" t="s">
        <v>281</v>
      </c>
      <c r="G50" s="17" t="s">
        <v>281</v>
      </c>
      <c r="H50" s="17" t="s">
        <v>281</v>
      </c>
      <c r="I50" s="5"/>
    </row>
    <row r="51" spans="1:9" x14ac:dyDescent="0.25">
      <c r="A51" s="5"/>
      <c r="B51" s="6"/>
      <c r="C51" s="7"/>
      <c r="D51" s="5"/>
      <c r="E51" s="5"/>
      <c r="F51" s="5"/>
      <c r="G51" s="5"/>
      <c r="H51" s="5"/>
      <c r="I51" s="5"/>
    </row>
    <row r="52" spans="1:9" x14ac:dyDescent="0.25"/>
    <row r="53" spans="1:9" x14ac:dyDescent="0.25"/>
    <row r="54" spans="1:9" x14ac:dyDescent="0.25"/>
    <row r="55" spans="1:9" x14ac:dyDescent="0.25"/>
    <row r="56" spans="1:9" x14ac:dyDescent="0.25"/>
    <row r="57" spans="1:9" x14ac:dyDescent="0.25"/>
    <row r="58" spans="1:9" x14ac:dyDescent="0.25"/>
    <row r="59" spans="1:9" x14ac:dyDescent="0.25"/>
    <row r="60" spans="1:9" hidden="1" x14ac:dyDescent="0.25">
      <c r="B60" s="8"/>
      <c r="C60" s="8"/>
    </row>
    <row r="61" spans="1:9" hidden="1" x14ac:dyDescent="0.25">
      <c r="B61" s="8"/>
      <c r="C61" s="8"/>
    </row>
    <row r="62" spans="1:9" hidden="1" x14ac:dyDescent="0.25">
      <c r="B62" s="8"/>
      <c r="C62" s="8"/>
    </row>
    <row r="63" spans="1:9" hidden="1" x14ac:dyDescent="0.25">
      <c r="B63" s="8"/>
      <c r="C63" s="8"/>
    </row>
    <row r="64" spans="1:9" hidden="1" x14ac:dyDescent="0.25">
      <c r="B64" s="8"/>
      <c r="C64" s="8"/>
    </row>
    <row r="65" s="8" customFormat="1" hidden="1" x14ac:dyDescent="0.25"/>
    <row r="66" s="8" customFormat="1" hidden="1" x14ac:dyDescent="0.25"/>
    <row r="67" s="8" customFormat="1" hidden="1" x14ac:dyDescent="0.25"/>
    <row r="68" s="8" customFormat="1" hidden="1" x14ac:dyDescent="0.25"/>
    <row r="69" s="8" customFormat="1" hidden="1" x14ac:dyDescent="0.25"/>
    <row r="70" s="8" customFormat="1" hidden="1" x14ac:dyDescent="0.25"/>
    <row r="71" s="8" customFormat="1" hidden="1" x14ac:dyDescent="0.25"/>
    <row r="72" s="8" customFormat="1" hidden="1" x14ac:dyDescent="0.25"/>
    <row r="73" s="8" customFormat="1" hidden="1" x14ac:dyDescent="0.25"/>
    <row r="74" s="8" customFormat="1" hidden="1" x14ac:dyDescent="0.25"/>
    <row r="75" s="8" customFormat="1" hidden="1" x14ac:dyDescent="0.25"/>
  </sheetData>
  <mergeCells count="1">
    <mergeCell ref="B9:C1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  <headerFooter>
    <oddFooter>&amp;L_x000D_&amp;1#&amp;"Calibri"&amp;10&amp;K0000FF #RESTRITO#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4A9A-B1EF-4076-8C50-F9F31DDA5EC9}">
  <dimension ref="A1:H1048576"/>
  <sheetViews>
    <sheetView showGridLines="0" zoomScale="85" zoomScaleNormal="85" workbookViewId="0">
      <selection sqref="A1:G33"/>
    </sheetView>
  </sheetViews>
  <sheetFormatPr defaultColWidth="0" defaultRowHeight="14.25" customHeight="1" zeroHeight="1" x14ac:dyDescent="0.25"/>
  <cols>
    <col min="1" max="1" width="1.7109375" style="8" customWidth="1"/>
    <col min="2" max="2" width="5" style="18" customWidth="1"/>
    <col min="3" max="3" width="107.42578125" style="18" bestFit="1" customWidth="1"/>
    <col min="4" max="6" width="16" style="8" customWidth="1"/>
    <col min="7" max="7" width="1.7109375" style="8" customWidth="1"/>
    <col min="8" max="16384" width="9.140625" style="8" hidden="1"/>
  </cols>
  <sheetData>
    <row r="1" spans="1:7" x14ac:dyDescent="0.25">
      <c r="A1" s="5"/>
      <c r="B1" s="6"/>
      <c r="C1" s="6"/>
      <c r="D1" s="5"/>
      <c r="E1" s="5"/>
      <c r="F1" s="5"/>
      <c r="G1" s="5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5"/>
      <c r="B3" s="10" t="s">
        <v>27</v>
      </c>
      <c r="C3" s="6"/>
      <c r="D3" s="5"/>
      <c r="E3" s="5"/>
      <c r="F3" s="5"/>
      <c r="G3" s="5"/>
    </row>
    <row r="4" spans="1:7" x14ac:dyDescent="0.25">
      <c r="A4" s="5"/>
      <c r="B4" s="34" t="s">
        <v>47</v>
      </c>
      <c r="C4" s="6"/>
      <c r="D4" s="5"/>
      <c r="E4" s="5"/>
      <c r="F4" s="5"/>
      <c r="G4" s="5"/>
    </row>
    <row r="5" spans="1:7" x14ac:dyDescent="0.25">
      <c r="A5" s="5"/>
      <c r="B5" s="35" t="str">
        <f>'KM1'!B5</f>
        <v>Data de Atualização: 30/06/2025</v>
      </c>
      <c r="C5" s="6"/>
      <c r="D5" s="5"/>
      <c r="E5" s="5"/>
      <c r="F5" s="5"/>
      <c r="G5" s="5"/>
    </row>
    <row r="6" spans="1:7" x14ac:dyDescent="0.25">
      <c r="A6" s="5"/>
      <c r="B6" s="35"/>
      <c r="C6" s="6"/>
      <c r="D6" s="5"/>
      <c r="E6" s="5"/>
      <c r="F6" s="5"/>
      <c r="G6" s="5"/>
    </row>
    <row r="7" spans="1:7" x14ac:dyDescent="0.25">
      <c r="A7" s="5"/>
      <c r="B7" s="81"/>
      <c r="C7" s="6"/>
      <c r="D7" s="5"/>
      <c r="E7" s="5"/>
      <c r="F7" s="13"/>
      <c r="G7" s="5"/>
    </row>
    <row r="8" spans="1:7" x14ac:dyDescent="0.25">
      <c r="A8" s="5"/>
      <c r="B8" s="10"/>
      <c r="C8" s="6"/>
      <c r="D8" s="6"/>
      <c r="E8" s="5"/>
      <c r="F8" s="13" t="s">
        <v>33</v>
      </c>
      <c r="G8" s="5"/>
    </row>
    <row r="9" spans="1:7" ht="15" thickBot="1" x14ac:dyDescent="0.3">
      <c r="A9" s="5"/>
      <c r="B9" s="6"/>
      <c r="C9" s="6"/>
      <c r="D9" s="84" t="s">
        <v>11</v>
      </c>
      <c r="E9" s="84" t="s">
        <v>12</v>
      </c>
      <c r="F9" s="84" t="s">
        <v>13</v>
      </c>
      <c r="G9" s="5"/>
    </row>
    <row r="10" spans="1:7" ht="28.5" x14ac:dyDescent="0.25">
      <c r="A10" s="5"/>
      <c r="B10" s="6"/>
      <c r="C10" s="6"/>
      <c r="D10" s="161" t="s">
        <v>28</v>
      </c>
      <c r="E10" s="161"/>
      <c r="F10" s="83" t="s">
        <v>29</v>
      </c>
      <c r="G10" s="5"/>
    </row>
    <row r="11" spans="1:7" ht="16.5" x14ac:dyDescent="0.25">
      <c r="A11" s="5"/>
      <c r="B11" s="6"/>
      <c r="C11" s="6"/>
      <c r="D11" s="85">
        <v>45809</v>
      </c>
      <c r="E11" s="85">
        <v>45717</v>
      </c>
      <c r="F11" s="85">
        <v>45809</v>
      </c>
      <c r="G11" s="5"/>
    </row>
    <row r="12" spans="1:7" ht="17.25" thickBot="1" x14ac:dyDescent="0.3">
      <c r="A12" s="5"/>
      <c r="B12" s="79">
        <v>1</v>
      </c>
      <c r="C12" s="3" t="s">
        <v>179</v>
      </c>
      <c r="D12" s="80">
        <v>9476910</v>
      </c>
      <c r="E12" s="80">
        <v>9502402</v>
      </c>
      <c r="F12" s="80">
        <v>758153</v>
      </c>
      <c r="G12" s="5"/>
    </row>
    <row r="13" spans="1:7" x14ac:dyDescent="0.25">
      <c r="A13" s="5"/>
      <c r="B13" s="6">
        <v>2</v>
      </c>
      <c r="C13" s="5" t="s">
        <v>180</v>
      </c>
      <c r="D13" s="15">
        <v>9476910</v>
      </c>
      <c r="E13" s="15">
        <v>9502402</v>
      </c>
      <c r="F13" s="15">
        <v>758153</v>
      </c>
      <c r="G13" s="5"/>
    </row>
    <row r="14" spans="1:7" x14ac:dyDescent="0.25">
      <c r="A14" s="5"/>
      <c r="B14" s="6">
        <v>3</v>
      </c>
      <c r="C14" s="5" t="s">
        <v>181</v>
      </c>
      <c r="D14" s="17" t="s">
        <v>280</v>
      </c>
      <c r="E14" s="17" t="s">
        <v>280</v>
      </c>
      <c r="F14" s="17" t="s">
        <v>280</v>
      </c>
      <c r="G14" s="5"/>
    </row>
    <row r="15" spans="1:7" x14ac:dyDescent="0.25">
      <c r="A15" s="5"/>
      <c r="B15" s="6">
        <v>5</v>
      </c>
      <c r="C15" s="82" t="s">
        <v>182</v>
      </c>
      <c r="D15" s="17" t="s">
        <v>280</v>
      </c>
      <c r="E15" s="17" t="s">
        <v>280</v>
      </c>
      <c r="F15" s="17" t="s">
        <v>280</v>
      </c>
      <c r="G15" s="5"/>
    </row>
    <row r="16" spans="1:7" ht="17.25" thickBot="1" x14ac:dyDescent="0.3">
      <c r="A16" s="5"/>
      <c r="B16" s="79">
        <v>6</v>
      </c>
      <c r="C16" s="3" t="s">
        <v>183</v>
      </c>
      <c r="D16" s="80">
        <v>0</v>
      </c>
      <c r="E16" s="80">
        <v>0</v>
      </c>
      <c r="F16" s="80">
        <v>0</v>
      </c>
      <c r="G16" s="5"/>
    </row>
    <row r="17" spans="1:8" x14ac:dyDescent="0.25">
      <c r="A17" s="5"/>
      <c r="B17" s="6">
        <v>7</v>
      </c>
      <c r="C17" s="81" t="s">
        <v>54</v>
      </c>
      <c r="D17" s="17" t="s">
        <v>281</v>
      </c>
      <c r="E17" s="17" t="s">
        <v>281</v>
      </c>
      <c r="F17" s="17" t="s">
        <v>281</v>
      </c>
      <c r="G17" s="5"/>
    </row>
    <row r="18" spans="1:8" x14ac:dyDescent="0.25">
      <c r="A18" s="5"/>
      <c r="B18" s="6" t="s">
        <v>30</v>
      </c>
      <c r="C18" s="81" t="s">
        <v>55</v>
      </c>
      <c r="D18" s="17" t="s">
        <v>280</v>
      </c>
      <c r="E18" s="17" t="s">
        <v>280</v>
      </c>
      <c r="F18" s="17" t="s">
        <v>280</v>
      </c>
      <c r="G18" s="5"/>
    </row>
    <row r="19" spans="1:8" x14ac:dyDescent="0.25">
      <c r="A19" s="5"/>
      <c r="B19" s="6">
        <v>9</v>
      </c>
      <c r="C19" s="5" t="s">
        <v>56</v>
      </c>
      <c r="D19" s="17" t="s">
        <v>280</v>
      </c>
      <c r="E19" s="17" t="s">
        <v>280</v>
      </c>
      <c r="F19" s="17" t="s">
        <v>280</v>
      </c>
      <c r="G19" s="5"/>
    </row>
    <row r="20" spans="1:8" ht="33.75" thickBot="1" x14ac:dyDescent="0.3">
      <c r="A20" s="5"/>
      <c r="B20" s="79">
        <v>10</v>
      </c>
      <c r="C20" s="3" t="s">
        <v>184</v>
      </c>
      <c r="D20" s="80">
        <v>0</v>
      </c>
      <c r="E20" s="80">
        <v>0</v>
      </c>
      <c r="F20" s="80">
        <v>0</v>
      </c>
      <c r="G20" s="5"/>
    </row>
    <row r="21" spans="1:8" ht="17.25" thickBot="1" x14ac:dyDescent="0.3">
      <c r="A21" s="5"/>
      <c r="B21" s="79">
        <v>12</v>
      </c>
      <c r="C21" s="3" t="s">
        <v>185</v>
      </c>
      <c r="D21" s="80">
        <v>0</v>
      </c>
      <c r="E21" s="80">
        <v>0</v>
      </c>
      <c r="F21" s="80">
        <v>0</v>
      </c>
      <c r="G21" s="5"/>
    </row>
    <row r="22" spans="1:8" ht="17.25" thickBot="1" x14ac:dyDescent="0.3">
      <c r="A22" s="5"/>
      <c r="B22" s="79">
        <v>13</v>
      </c>
      <c r="C22" s="3" t="s">
        <v>186</v>
      </c>
      <c r="D22" s="80">
        <v>0</v>
      </c>
      <c r="E22" s="80">
        <v>0</v>
      </c>
      <c r="F22" s="80">
        <v>0</v>
      </c>
      <c r="G22" s="5"/>
    </row>
    <row r="23" spans="1:8" ht="17.25" thickBot="1" x14ac:dyDescent="0.3">
      <c r="A23" s="5"/>
      <c r="B23" s="79">
        <v>14</v>
      </c>
      <c r="C23" s="3" t="s">
        <v>187</v>
      </c>
      <c r="D23" s="80">
        <v>0</v>
      </c>
      <c r="E23" s="80">
        <v>0</v>
      </c>
      <c r="F23" s="80">
        <v>0</v>
      </c>
      <c r="G23" s="5"/>
    </row>
    <row r="24" spans="1:8" ht="17.25" thickBot="1" x14ac:dyDescent="0.3">
      <c r="A24" s="5"/>
      <c r="B24" s="79">
        <v>16</v>
      </c>
      <c r="C24" s="3" t="s">
        <v>188</v>
      </c>
      <c r="D24" s="80">
        <v>0</v>
      </c>
      <c r="E24" s="80">
        <v>0</v>
      </c>
      <c r="F24" s="80">
        <v>0</v>
      </c>
      <c r="G24" s="5"/>
      <c r="H24" s="78"/>
    </row>
    <row r="25" spans="1:8" ht="17.25" thickBot="1" x14ac:dyDescent="0.3">
      <c r="A25" s="5"/>
      <c r="B25" s="79">
        <v>20</v>
      </c>
      <c r="C25" s="3" t="s">
        <v>31</v>
      </c>
      <c r="D25" s="80">
        <v>0</v>
      </c>
      <c r="E25" s="80">
        <v>0</v>
      </c>
      <c r="F25" s="80">
        <v>0</v>
      </c>
      <c r="G25" s="5"/>
    </row>
    <row r="26" spans="1:8" x14ac:dyDescent="0.25">
      <c r="A26" s="5"/>
      <c r="B26" s="6">
        <v>21</v>
      </c>
      <c r="C26" s="82" t="s">
        <v>49</v>
      </c>
      <c r="D26" s="17" t="s">
        <v>280</v>
      </c>
      <c r="E26" s="17" t="s">
        <v>280</v>
      </c>
      <c r="F26" s="17" t="s">
        <v>280</v>
      </c>
      <c r="G26" s="5"/>
    </row>
    <row r="27" spans="1:8" x14ac:dyDescent="0.25">
      <c r="A27" s="5"/>
      <c r="B27" s="6">
        <v>22</v>
      </c>
      <c r="C27" s="82" t="s">
        <v>50</v>
      </c>
      <c r="D27" s="17" t="s">
        <v>280</v>
      </c>
      <c r="E27" s="17" t="s">
        <v>280</v>
      </c>
      <c r="F27" s="17" t="s">
        <v>280</v>
      </c>
      <c r="G27" s="5"/>
    </row>
    <row r="28" spans="1:8" ht="17.25" thickBot="1" x14ac:dyDescent="0.3">
      <c r="A28" s="5"/>
      <c r="B28" s="79">
        <v>24</v>
      </c>
      <c r="C28" s="3" t="s">
        <v>32</v>
      </c>
      <c r="D28" s="80">
        <v>696128</v>
      </c>
      <c r="E28" s="80">
        <v>696128</v>
      </c>
      <c r="F28" s="80">
        <v>55690</v>
      </c>
      <c r="G28" s="5"/>
    </row>
    <row r="29" spans="1:8" ht="17.25" thickBot="1" x14ac:dyDescent="0.3">
      <c r="A29" s="5"/>
      <c r="B29" s="79" t="s">
        <v>189</v>
      </c>
      <c r="C29" s="3" t="s">
        <v>190</v>
      </c>
      <c r="D29" s="80" t="s">
        <v>24</v>
      </c>
      <c r="E29" s="80" t="s">
        <v>24</v>
      </c>
      <c r="F29" s="80" t="s">
        <v>24</v>
      </c>
      <c r="G29" s="5"/>
    </row>
    <row r="30" spans="1:8" ht="17.25" thickBot="1" x14ac:dyDescent="0.3">
      <c r="B30" s="79">
        <v>25</v>
      </c>
      <c r="C30" s="3" t="s">
        <v>191</v>
      </c>
      <c r="D30" s="80">
        <v>0</v>
      </c>
      <c r="E30" s="80">
        <v>0</v>
      </c>
      <c r="F30" s="80">
        <v>0</v>
      </c>
    </row>
    <row r="31" spans="1:8" ht="17.25" thickBot="1" x14ac:dyDescent="0.3">
      <c r="B31" s="56">
        <v>29</v>
      </c>
      <c r="C31" s="52" t="s">
        <v>9</v>
      </c>
      <c r="D31" s="57">
        <v>10173038</v>
      </c>
      <c r="E31" s="57">
        <v>10198530</v>
      </c>
      <c r="F31" s="57">
        <v>813843</v>
      </c>
    </row>
    <row r="32" spans="1:8" ht="8.25" customHeight="1" x14ac:dyDescent="0.25"/>
    <row r="33" ht="6" customHeight="1" x14ac:dyDescent="0.25"/>
    <row r="1048576" ht="0.75" hidden="1" customHeight="1" x14ac:dyDescent="0.25"/>
  </sheetData>
  <mergeCells count="1">
    <mergeCell ref="D10:E10"/>
  </mergeCells>
  <pageMargins left="0.511811024" right="0.511811024" top="0.78740157499999996" bottom="0.78740157499999996" header="0.31496062000000002" footer="0.31496062000000002"/>
  <headerFooter>
    <oddFooter>&amp;L_x000D_&amp;1#&amp;"Calibri"&amp;10&amp;K0000FF #RESTRITO#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82B1-FDC8-462B-93BD-B286CCED17BE}">
  <sheetPr>
    <pageSetUpPr fitToPage="1"/>
  </sheetPr>
  <dimension ref="A1:N42"/>
  <sheetViews>
    <sheetView showGridLines="0" tabSelected="1" zoomScale="93" zoomScaleNormal="93" workbookViewId="0">
      <selection sqref="A1:J1048576"/>
    </sheetView>
  </sheetViews>
  <sheetFormatPr defaultColWidth="0" defaultRowHeight="0" customHeight="1" zeroHeight="1" x14ac:dyDescent="0.25"/>
  <cols>
    <col min="1" max="1" width="1.7109375" style="8" customWidth="1"/>
    <col min="2" max="2" width="5.7109375" style="18" customWidth="1"/>
    <col min="3" max="3" width="52.140625" style="19" customWidth="1"/>
    <col min="4" max="4" width="17.42578125" style="8" customWidth="1"/>
    <col min="5" max="5" width="14.140625" style="8" customWidth="1"/>
    <col min="6" max="8" width="17.42578125" style="8" customWidth="1"/>
    <col min="9" max="9" width="17.5703125" style="8" customWidth="1"/>
    <col min="10" max="10" width="1.7109375" style="8" customWidth="1"/>
    <col min="11" max="14" width="0" style="8" hidden="1" customWidth="1"/>
    <col min="15" max="16384" width="9.140625" style="8" hidden="1"/>
  </cols>
  <sheetData>
    <row r="1" spans="1:10" ht="14.25" x14ac:dyDescent="0.25">
      <c r="A1" s="5"/>
      <c r="B1" s="6"/>
      <c r="C1" s="7"/>
      <c r="D1" s="5"/>
      <c r="E1" s="5"/>
      <c r="F1" s="5"/>
      <c r="G1" s="5"/>
      <c r="H1" s="5"/>
      <c r="I1" s="5"/>
      <c r="J1" s="5"/>
    </row>
    <row r="2" spans="1:10" ht="14.25" x14ac:dyDescent="0.25">
      <c r="A2" s="5"/>
      <c r="B2" s="6"/>
      <c r="C2" s="7"/>
      <c r="D2" s="5"/>
      <c r="E2" s="5"/>
      <c r="F2" s="5"/>
      <c r="G2" s="5"/>
      <c r="H2" s="5"/>
      <c r="I2" s="5"/>
      <c r="J2" s="5"/>
    </row>
    <row r="3" spans="1:10" ht="14.25" x14ac:dyDescent="0.25">
      <c r="A3" s="5"/>
      <c r="B3" s="10" t="s">
        <v>62</v>
      </c>
      <c r="C3" s="7"/>
      <c r="D3" s="5"/>
      <c r="E3" s="5"/>
      <c r="F3" s="96"/>
      <c r="G3" s="96"/>
      <c r="H3" s="96"/>
      <c r="I3" s="5"/>
      <c r="J3" s="5"/>
    </row>
    <row r="4" spans="1:10" ht="14.25" x14ac:dyDescent="0.25">
      <c r="A4" s="5"/>
      <c r="B4" s="34" t="s">
        <v>63</v>
      </c>
      <c r="C4" s="7"/>
      <c r="D4" s="5"/>
      <c r="E4" s="5"/>
      <c r="F4" s="5"/>
      <c r="G4" s="5"/>
      <c r="H4" s="5"/>
      <c r="I4" s="5"/>
      <c r="J4" s="5"/>
    </row>
    <row r="5" spans="1:10" ht="14.25" x14ac:dyDescent="0.25">
      <c r="A5" s="5"/>
      <c r="B5" s="35" t="str">
        <f>'KM1'!B5</f>
        <v>Data de Atualização: 30/06/2025</v>
      </c>
      <c r="C5" s="7"/>
      <c r="D5" s="5"/>
      <c r="E5" s="96"/>
      <c r="F5" s="96"/>
      <c r="G5" s="96"/>
      <c r="H5" s="96"/>
      <c r="I5" s="96"/>
      <c r="J5" s="5"/>
    </row>
    <row r="6" spans="1:10" ht="14.25" x14ac:dyDescent="0.25">
      <c r="A6" s="5"/>
      <c r="B6" s="81"/>
      <c r="C6" s="7"/>
      <c r="D6" s="11"/>
      <c r="E6" s="11"/>
      <c r="F6" s="11"/>
      <c r="G6" s="11"/>
      <c r="H6" s="11"/>
      <c r="I6" s="11"/>
      <c r="J6" s="5"/>
    </row>
    <row r="7" spans="1:10" ht="14.25" x14ac:dyDescent="0.25">
      <c r="A7" s="5"/>
      <c r="B7" s="10"/>
      <c r="C7" s="7"/>
      <c r="D7" s="12"/>
      <c r="E7" s="5"/>
      <c r="F7" s="5"/>
      <c r="G7" s="5"/>
      <c r="H7" s="5"/>
      <c r="I7" s="13" t="s">
        <v>33</v>
      </c>
      <c r="J7" s="5"/>
    </row>
    <row r="8" spans="1:10" ht="16.5" hidden="1" x14ac:dyDescent="0.25">
      <c r="A8" s="5"/>
      <c r="B8" s="6"/>
      <c r="C8" s="7"/>
      <c r="D8" s="162">
        <v>44012</v>
      </c>
      <c r="E8" s="162"/>
      <c r="F8" s="162"/>
      <c r="G8" s="162"/>
      <c r="H8" s="162"/>
      <c r="I8" s="162"/>
      <c r="J8" s="5"/>
    </row>
    <row r="9" spans="1:10" ht="20.100000000000001" customHeight="1" x14ac:dyDescent="0.25">
      <c r="A9" s="5"/>
      <c r="B9" s="161"/>
      <c r="C9" s="161"/>
      <c r="D9" s="88" t="s">
        <v>11</v>
      </c>
      <c r="E9" s="88" t="s">
        <v>12</v>
      </c>
      <c r="F9" s="88" t="s">
        <v>13</v>
      </c>
      <c r="G9" s="88" t="s">
        <v>14</v>
      </c>
      <c r="H9" s="88" t="s">
        <v>283</v>
      </c>
      <c r="I9" s="88" t="s">
        <v>69</v>
      </c>
      <c r="J9" s="5"/>
    </row>
    <row r="10" spans="1:10" ht="21.75" customHeight="1" x14ac:dyDescent="0.25">
      <c r="A10" s="5"/>
      <c r="B10" s="161"/>
      <c r="C10" s="161"/>
      <c r="D10" s="163" t="s">
        <v>64</v>
      </c>
      <c r="E10" s="163"/>
      <c r="F10" s="164" t="s">
        <v>65</v>
      </c>
      <c r="G10" s="166" t="s">
        <v>284</v>
      </c>
      <c r="H10" s="166" t="s">
        <v>285</v>
      </c>
      <c r="I10" s="164" t="s">
        <v>66</v>
      </c>
      <c r="J10" s="5"/>
    </row>
    <row r="11" spans="1:10" ht="62.1" customHeight="1" thickBot="1" x14ac:dyDescent="0.3">
      <c r="A11" s="5"/>
      <c r="B11" s="14"/>
      <c r="C11" s="3"/>
      <c r="D11" s="98" t="s">
        <v>195</v>
      </c>
      <c r="E11" s="98" t="s">
        <v>196</v>
      </c>
      <c r="F11" s="165"/>
      <c r="G11" s="165"/>
      <c r="H11" s="165"/>
      <c r="I11" s="165"/>
      <c r="J11" s="5"/>
    </row>
    <row r="12" spans="1:10" ht="20.100000000000001" customHeight="1" x14ac:dyDescent="0.25">
      <c r="A12" s="5"/>
      <c r="B12" s="86">
        <v>1</v>
      </c>
      <c r="C12" s="94" t="s">
        <v>57</v>
      </c>
      <c r="D12" s="95">
        <v>884909</v>
      </c>
      <c r="E12" s="95">
        <v>8222803</v>
      </c>
      <c r="F12" s="95">
        <v>641694</v>
      </c>
      <c r="G12" s="95">
        <f>F12</f>
        <v>641694</v>
      </c>
      <c r="H12" s="95">
        <v>0</v>
      </c>
      <c r="I12" s="95">
        <f>D12+E12-F12</f>
        <v>8466018</v>
      </c>
      <c r="J12" s="5"/>
    </row>
    <row r="13" spans="1:10" ht="20.100000000000001" customHeight="1" x14ac:dyDescent="0.25">
      <c r="A13" s="5"/>
      <c r="B13" s="86">
        <v>2</v>
      </c>
      <c r="C13" s="94" t="s">
        <v>58</v>
      </c>
      <c r="D13" s="15">
        <v>0</v>
      </c>
      <c r="E13" s="95">
        <f>E14+E15</f>
        <v>4540280.6481399992</v>
      </c>
      <c r="F13" s="15">
        <v>0</v>
      </c>
      <c r="G13" s="95">
        <v>0</v>
      </c>
      <c r="H13" s="95">
        <v>0</v>
      </c>
      <c r="I13" s="95">
        <f t="shared" ref="I13:I15" si="0">D13+E13-F13</f>
        <v>4540280.6481399992</v>
      </c>
      <c r="J13" s="5"/>
    </row>
    <row r="14" spans="1:10" ht="20.100000000000001" customHeight="1" x14ac:dyDescent="0.25">
      <c r="A14" s="5"/>
      <c r="B14" s="150" t="s">
        <v>59</v>
      </c>
      <c r="C14" s="7" t="s">
        <v>70</v>
      </c>
      <c r="D14" s="15">
        <v>0</v>
      </c>
      <c r="E14" s="15">
        <v>420.97751</v>
      </c>
      <c r="F14" s="15">
        <v>0</v>
      </c>
      <c r="G14" s="95">
        <v>0</v>
      </c>
      <c r="H14" s="95">
        <v>0</v>
      </c>
      <c r="I14" s="95">
        <f t="shared" si="0"/>
        <v>420.97751</v>
      </c>
      <c r="J14" s="5"/>
    </row>
    <row r="15" spans="1:10" ht="20.100000000000001" customHeight="1" x14ac:dyDescent="0.25">
      <c r="A15" s="5"/>
      <c r="B15" s="150" t="s">
        <v>60</v>
      </c>
      <c r="C15" s="7" t="s">
        <v>71</v>
      </c>
      <c r="D15" s="15">
        <v>0</v>
      </c>
      <c r="E15" s="15">
        <v>4539859.6706299996</v>
      </c>
      <c r="F15" s="15">
        <v>0</v>
      </c>
      <c r="G15" s="95">
        <v>0</v>
      </c>
      <c r="H15" s="95">
        <v>0</v>
      </c>
      <c r="I15" s="95">
        <f t="shared" si="0"/>
        <v>4539859.6706299996</v>
      </c>
      <c r="J15" s="5"/>
    </row>
    <row r="16" spans="1:10" ht="20.100000000000001" customHeight="1" x14ac:dyDescent="0.25">
      <c r="A16" s="5"/>
      <c r="B16" s="83">
        <v>3</v>
      </c>
      <c r="C16" s="94" t="s">
        <v>61</v>
      </c>
      <c r="D16" s="95">
        <v>19386</v>
      </c>
      <c r="E16" s="95">
        <v>954064</v>
      </c>
      <c r="F16" s="95">
        <v>14775</v>
      </c>
      <c r="G16" s="95">
        <f>F16</f>
        <v>14775</v>
      </c>
      <c r="H16" s="95">
        <v>0</v>
      </c>
      <c r="I16" s="95">
        <f>D16+E16-F16</f>
        <v>958675</v>
      </c>
      <c r="J16" s="5"/>
    </row>
    <row r="17" spans="1:10" ht="20.100000000000001" customHeight="1" x14ac:dyDescent="0.25">
      <c r="A17" s="5"/>
      <c r="B17" s="92">
        <v>4</v>
      </c>
      <c r="C17" s="50" t="s">
        <v>9</v>
      </c>
      <c r="D17" s="51">
        <f t="shared" ref="D17:F17" si="1">SUM(D12:D16)</f>
        <v>904295</v>
      </c>
      <c r="E17" s="51">
        <f>SUM(E12:E16)-E13</f>
        <v>13717147.648139998</v>
      </c>
      <c r="F17" s="51">
        <f t="shared" si="1"/>
        <v>656469</v>
      </c>
      <c r="G17" s="51">
        <f>SUM(G12:G16)-G13</f>
        <v>656469</v>
      </c>
      <c r="H17" s="51">
        <f>SUM(H12:H16)-H13</f>
        <v>0</v>
      </c>
      <c r="I17" s="51">
        <f>SUM(I12:I16)-I13</f>
        <v>13964973.648139998</v>
      </c>
      <c r="J17" s="5"/>
    </row>
    <row r="18" spans="1:10" ht="14.25" x14ac:dyDescent="0.25">
      <c r="A18" s="5"/>
      <c r="B18" s="6"/>
      <c r="C18" s="7"/>
      <c r="D18" s="5"/>
      <c r="E18" s="5"/>
      <c r="F18" s="5"/>
      <c r="G18" s="5"/>
      <c r="H18" s="5"/>
      <c r="I18" s="5"/>
      <c r="J18" s="5"/>
    </row>
    <row r="19" spans="1:10" ht="14.25" hidden="1" x14ac:dyDescent="0.25"/>
    <row r="20" spans="1:10" ht="14.25" hidden="1" x14ac:dyDescent="0.25"/>
    <row r="21" spans="1:10" ht="14.25" hidden="1" x14ac:dyDescent="0.25"/>
    <row r="22" spans="1:10" ht="14.25" hidden="1" x14ac:dyDescent="0.25"/>
    <row r="23" spans="1:10" ht="14.25" hidden="1" x14ac:dyDescent="0.25"/>
    <row r="24" spans="1:10" ht="14.25" hidden="1" x14ac:dyDescent="0.25"/>
    <row r="25" spans="1:10" ht="14.25" hidden="1" x14ac:dyDescent="0.25"/>
    <row r="26" spans="1:10" ht="14.25" hidden="1" x14ac:dyDescent="0.25"/>
    <row r="27" spans="1:10" ht="14.25" hidden="1" x14ac:dyDescent="0.25">
      <c r="B27" s="8"/>
      <c r="C27" s="8"/>
    </row>
    <row r="28" spans="1:10" ht="14.25" hidden="1" x14ac:dyDescent="0.25">
      <c r="B28" s="8"/>
      <c r="C28" s="8"/>
    </row>
    <row r="29" spans="1:10" ht="14.25" hidden="1" x14ac:dyDescent="0.25">
      <c r="B29" s="8"/>
      <c r="C29" s="8"/>
    </row>
    <row r="30" spans="1:10" ht="14.25" hidden="1" x14ac:dyDescent="0.25">
      <c r="B30" s="8"/>
      <c r="C30" s="8"/>
    </row>
    <row r="31" spans="1:10" ht="14.25" hidden="1" x14ac:dyDescent="0.25">
      <c r="B31" s="8"/>
      <c r="C31" s="8"/>
    </row>
    <row r="32" spans="1:10" ht="14.25" hidden="1" x14ac:dyDescent="0.25">
      <c r="B32" s="8"/>
      <c r="C32" s="8"/>
    </row>
    <row r="33" s="8" customFormat="1" ht="14.25" hidden="1" x14ac:dyDescent="0.25"/>
    <row r="34" s="8" customFormat="1" ht="14.25" hidden="1" x14ac:dyDescent="0.25"/>
    <row r="35" s="8" customFormat="1" ht="14.25" hidden="1" x14ac:dyDescent="0.25"/>
    <row r="36" s="8" customFormat="1" ht="14.25" hidden="1" x14ac:dyDescent="0.25"/>
    <row r="37" s="8" customFormat="1" ht="14.25" hidden="1" x14ac:dyDescent="0.25"/>
    <row r="38" s="8" customFormat="1" ht="14.25" hidden="1" x14ac:dyDescent="0.25"/>
    <row r="39" s="8" customFormat="1" ht="14.25" hidden="1" x14ac:dyDescent="0.25"/>
    <row r="40" s="8" customFormat="1" ht="14.25" hidden="1" x14ac:dyDescent="0.25"/>
    <row r="41" s="8" customFormat="1" ht="14.25" hidden="1" x14ac:dyDescent="0.25"/>
    <row r="42" s="8" customFormat="1" ht="14.25" hidden="1" x14ac:dyDescent="0.25"/>
  </sheetData>
  <mergeCells count="7">
    <mergeCell ref="D8:I8"/>
    <mergeCell ref="B9:C10"/>
    <mergeCell ref="D10:E10"/>
    <mergeCell ref="F10:F11"/>
    <mergeCell ref="I10:I11"/>
    <mergeCell ref="G10:G11"/>
    <mergeCell ref="H10:H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  <headerFooter>
    <oddFooter>&amp;L_x000D_&amp;1#&amp;"Calibri"&amp;10&amp;K0000FF #RESTRITO#</oddFooter>
  </headerFooter>
  <ignoredErrors>
    <ignoredError sqref="E17:F1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FD88-AEC8-4BF7-A978-4377060B6D31}">
  <sheetPr>
    <pageSetUpPr fitToPage="1"/>
  </sheetPr>
  <dimension ref="A1:F54"/>
  <sheetViews>
    <sheetView showGridLines="0" zoomScaleNormal="100" workbookViewId="0">
      <selection sqref="A1:F16"/>
    </sheetView>
  </sheetViews>
  <sheetFormatPr defaultColWidth="0" defaultRowHeight="0" customHeight="1" zeroHeight="1" x14ac:dyDescent="0.25"/>
  <cols>
    <col min="1" max="1" width="1.7109375" style="8" customWidth="1"/>
    <col min="2" max="2" width="5.7109375" style="18" customWidth="1"/>
    <col min="3" max="3" width="93.140625" style="19" bestFit="1" customWidth="1"/>
    <col min="4" max="4" width="14.5703125" style="8" customWidth="1"/>
    <col min="5" max="5" width="17.7109375" style="8" customWidth="1"/>
    <col min="6" max="6" width="1.7109375" style="8" customWidth="1"/>
    <col min="7" max="16384" width="9.140625" style="8" hidden="1"/>
  </cols>
  <sheetData>
    <row r="1" spans="1:6" ht="14.25" x14ac:dyDescent="0.25">
      <c r="A1" s="5"/>
      <c r="B1" s="6"/>
      <c r="C1" s="7"/>
      <c r="D1" s="5"/>
      <c r="E1" s="5"/>
      <c r="F1" s="5"/>
    </row>
    <row r="2" spans="1:6" ht="14.25" x14ac:dyDescent="0.25">
      <c r="A2" s="5"/>
      <c r="B2" s="6"/>
      <c r="C2" s="7"/>
      <c r="D2" s="5"/>
      <c r="E2" s="5"/>
      <c r="F2" s="5"/>
    </row>
    <row r="3" spans="1:6" ht="14.25" x14ac:dyDescent="0.25">
      <c r="A3" s="5"/>
      <c r="B3" s="10" t="s">
        <v>197</v>
      </c>
      <c r="C3" s="7"/>
      <c r="D3" s="5"/>
      <c r="E3" s="5"/>
      <c r="F3" s="5"/>
    </row>
    <row r="4" spans="1:6" ht="14.25" x14ac:dyDescent="0.25">
      <c r="A4" s="5"/>
      <c r="B4" s="34" t="s">
        <v>63</v>
      </c>
      <c r="C4" s="7"/>
      <c r="D4" s="5"/>
      <c r="E4" s="5"/>
      <c r="F4" s="5"/>
    </row>
    <row r="5" spans="1:6" ht="14.25" x14ac:dyDescent="0.25">
      <c r="A5" s="5"/>
      <c r="B5" s="35" t="str">
        <f>'KM1'!B5</f>
        <v>Data de Atualização: 30/06/2025</v>
      </c>
      <c r="C5" s="7"/>
      <c r="D5" s="5"/>
      <c r="E5" s="5"/>
      <c r="F5" s="5"/>
    </row>
    <row r="6" spans="1:6" ht="14.25" x14ac:dyDescent="0.25">
      <c r="A6" s="9"/>
      <c r="B6" s="6"/>
      <c r="C6" s="7"/>
      <c r="D6" s="11"/>
      <c r="E6" s="11"/>
      <c r="F6" s="9"/>
    </row>
    <row r="7" spans="1:6" ht="14.25" x14ac:dyDescent="0.25">
      <c r="A7" s="5"/>
      <c r="B7" s="6"/>
      <c r="C7" s="7"/>
      <c r="D7" s="12"/>
      <c r="E7" s="12"/>
      <c r="F7" s="5"/>
    </row>
    <row r="8" spans="1:6" ht="18" customHeight="1" x14ac:dyDescent="0.25">
      <c r="A8" s="5"/>
      <c r="B8" s="10"/>
      <c r="C8" s="10"/>
      <c r="D8" s="13"/>
      <c r="E8" s="13" t="s">
        <v>33</v>
      </c>
      <c r="F8" s="5"/>
    </row>
    <row r="9" spans="1:6" ht="32.1" customHeight="1" thickBot="1" x14ac:dyDescent="0.3">
      <c r="A9" s="5"/>
      <c r="B9" s="3"/>
      <c r="C9" s="3"/>
      <c r="D9" s="79"/>
      <c r="E9" s="79" t="s">
        <v>282</v>
      </c>
      <c r="F9" s="5"/>
    </row>
    <row r="10" spans="1:6" ht="20.100000000000001" customHeight="1" x14ac:dyDescent="0.25">
      <c r="A10" s="5"/>
      <c r="B10" s="6">
        <v>1</v>
      </c>
      <c r="C10" s="148" t="s">
        <v>198</v>
      </c>
      <c r="D10" s="15"/>
      <c r="E10" s="15">
        <v>752789.53</v>
      </c>
      <c r="F10" s="5"/>
    </row>
    <row r="11" spans="1:6" ht="20.100000000000001" customHeight="1" x14ac:dyDescent="0.25">
      <c r="A11" s="5"/>
      <c r="B11" s="6">
        <v>2</v>
      </c>
      <c r="C11" s="148" t="s">
        <v>199</v>
      </c>
      <c r="D11" s="15"/>
      <c r="E11" s="15">
        <v>148395.76999999999</v>
      </c>
      <c r="F11" s="5"/>
    </row>
    <row r="12" spans="1:6" ht="20.100000000000001" customHeight="1" x14ac:dyDescent="0.25">
      <c r="A12" s="5"/>
      <c r="B12" s="87">
        <v>3</v>
      </c>
      <c r="C12" s="148" t="s">
        <v>200</v>
      </c>
      <c r="D12" s="15"/>
      <c r="E12" s="15">
        <v>-29.81</v>
      </c>
      <c r="F12" s="5"/>
    </row>
    <row r="13" spans="1:6" ht="20.100000000000001" customHeight="1" x14ac:dyDescent="0.25">
      <c r="A13" s="5"/>
      <c r="B13" s="87">
        <v>4</v>
      </c>
      <c r="C13" s="148" t="s">
        <v>67</v>
      </c>
      <c r="D13" s="15"/>
      <c r="E13" s="15">
        <v>-10936.48</v>
      </c>
      <c r="F13" s="5"/>
    </row>
    <row r="14" spans="1:6" ht="20.100000000000001" customHeight="1" x14ac:dyDescent="0.25">
      <c r="A14" s="5"/>
      <c r="B14" s="87">
        <v>5</v>
      </c>
      <c r="C14" s="148" t="s">
        <v>68</v>
      </c>
      <c r="D14" s="15"/>
      <c r="E14" s="15">
        <v>14075.81</v>
      </c>
      <c r="F14" s="5"/>
    </row>
    <row r="15" spans="1:6" ht="30" customHeight="1" x14ac:dyDescent="0.25">
      <c r="A15" s="5"/>
      <c r="B15" s="90">
        <v>6</v>
      </c>
      <c r="C15" s="149" t="s">
        <v>201</v>
      </c>
      <c r="D15" s="91"/>
      <c r="E15" s="91">
        <f>SUM(E10:E14)</f>
        <v>904294.82000000007</v>
      </c>
      <c r="F15" s="5"/>
    </row>
    <row r="16" spans="1:6" ht="14.25" x14ac:dyDescent="0.25">
      <c r="A16" s="5"/>
      <c r="B16" s="6"/>
      <c r="C16" s="7"/>
      <c r="D16" s="5"/>
      <c r="E16" s="5"/>
      <c r="F16" s="5"/>
    </row>
    <row r="17" spans="2:3" ht="14.25" hidden="1" x14ac:dyDescent="0.25"/>
    <row r="18" spans="2:3" ht="14.25" hidden="1" x14ac:dyDescent="0.25"/>
    <row r="19" spans="2:3" ht="14.25" hidden="1" x14ac:dyDescent="0.25"/>
    <row r="20" spans="2:3" ht="14.25" hidden="1" x14ac:dyDescent="0.25"/>
    <row r="21" spans="2:3" ht="14.25" hidden="1" x14ac:dyDescent="0.25"/>
    <row r="22" spans="2:3" ht="14.25" hidden="1" x14ac:dyDescent="0.25"/>
    <row r="23" spans="2:3" ht="14.25" hidden="1" x14ac:dyDescent="0.25"/>
    <row r="24" spans="2:3" ht="14.25" hidden="1" x14ac:dyDescent="0.25"/>
    <row r="25" spans="2:3" ht="14.25" hidden="1" x14ac:dyDescent="0.25">
      <c r="B25" s="8"/>
      <c r="C25" s="8"/>
    </row>
    <row r="26" spans="2:3" ht="14.25" hidden="1" x14ac:dyDescent="0.25">
      <c r="B26" s="8"/>
      <c r="C26" s="8"/>
    </row>
    <row r="27" spans="2:3" ht="14.25" hidden="1" x14ac:dyDescent="0.25">
      <c r="B27" s="8"/>
      <c r="C27" s="8"/>
    </row>
    <row r="28" spans="2:3" ht="14.25" hidden="1" x14ac:dyDescent="0.25">
      <c r="B28" s="8"/>
      <c r="C28" s="8"/>
    </row>
    <row r="29" spans="2:3" ht="14.25" hidden="1" x14ac:dyDescent="0.25">
      <c r="B29" s="8"/>
      <c r="C29" s="8"/>
    </row>
    <row r="30" spans="2:3" ht="14.25" hidden="1" x14ac:dyDescent="0.25">
      <c r="B30" s="8"/>
      <c r="C30" s="8"/>
    </row>
    <row r="31" spans="2:3" ht="14.25" hidden="1" x14ac:dyDescent="0.25">
      <c r="B31" s="8"/>
      <c r="C31" s="8"/>
    </row>
    <row r="32" spans="2:3" ht="14.25" hidden="1" x14ac:dyDescent="0.25">
      <c r="B32" s="8"/>
      <c r="C32" s="8"/>
    </row>
    <row r="33" s="8" customFormat="1" ht="14.25" hidden="1" x14ac:dyDescent="0.25"/>
    <row r="34" s="8" customFormat="1" ht="14.25" hidden="1" x14ac:dyDescent="0.25"/>
    <row r="35" s="8" customFormat="1" ht="14.25" hidden="1" x14ac:dyDescent="0.25"/>
    <row r="36" s="8" customFormat="1" ht="14.25" hidden="1" x14ac:dyDescent="0.25"/>
    <row r="37" s="8" customFormat="1" ht="14.25" hidden="1" x14ac:dyDescent="0.25"/>
    <row r="38" s="8" customFormat="1" ht="14.25" hidden="1" x14ac:dyDescent="0.25"/>
    <row r="39" s="8" customFormat="1" ht="14.25" hidden="1" x14ac:dyDescent="0.25"/>
    <row r="40" s="8" customFormat="1" ht="14.25" hidden="1" x14ac:dyDescent="0.25"/>
    <row r="49" s="8" customFormat="1" ht="0" hidden="1" customHeight="1" x14ac:dyDescent="0.25"/>
    <row r="50" s="8" customFormat="1" ht="0" hidden="1" customHeight="1" x14ac:dyDescent="0.25"/>
    <row r="51" s="8" customFormat="1" ht="0" hidden="1" customHeight="1" x14ac:dyDescent="0.25"/>
    <row r="52" s="8" customFormat="1" ht="0" hidden="1" customHeight="1" x14ac:dyDescent="0.25"/>
    <row r="53" s="8" customFormat="1" ht="0" hidden="1" customHeight="1" x14ac:dyDescent="0.25"/>
    <row r="54" s="8" customFormat="1" ht="0" hidden="1" customHeight="1" x14ac:dyDescent="0.25"/>
  </sheetData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  <headerFooter>
    <oddFooter>&amp;L_x000D_&amp;1#&amp;"Calibri"&amp;10&amp;K0000FF #RESTRITO#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4187F-F45C-4875-B11F-EF8A608B5BC4}">
  <sheetPr>
    <pageSetUpPr fitToPage="1"/>
  </sheetPr>
  <dimension ref="A1:K146"/>
  <sheetViews>
    <sheetView showGridLines="0" topLeftCell="A89" zoomScale="93" zoomScaleNormal="93" workbookViewId="0">
      <selection activeCell="F14" sqref="F14"/>
    </sheetView>
  </sheetViews>
  <sheetFormatPr defaultColWidth="0" defaultRowHeight="0" customHeight="1" zeroHeight="1" x14ac:dyDescent="0.25"/>
  <cols>
    <col min="1" max="1" width="1.7109375" style="8" customWidth="1"/>
    <col min="2" max="2" width="5.7109375" style="18" customWidth="1"/>
    <col min="3" max="3" width="67.7109375" style="18" customWidth="1"/>
    <col min="4" max="4" width="19.7109375" style="18" customWidth="1"/>
    <col min="5" max="5" width="18.140625" style="18" customWidth="1"/>
    <col min="6" max="6" width="19.140625" style="18" customWidth="1"/>
    <col min="7" max="8" width="17.28515625" style="18" customWidth="1"/>
    <col min="9" max="9" width="14.7109375" style="18" customWidth="1"/>
    <col min="10" max="10" width="14.7109375" style="8" customWidth="1"/>
    <col min="11" max="11" width="1.7109375" style="8" customWidth="1"/>
    <col min="12" max="16384" width="9.140625" style="8" hidden="1"/>
  </cols>
  <sheetData>
    <row r="1" spans="1:11" ht="14.25" x14ac:dyDescent="0.25">
      <c r="A1" s="5"/>
      <c r="B1" s="6"/>
      <c r="C1" s="6"/>
      <c r="D1" s="6"/>
      <c r="E1" s="6"/>
      <c r="F1" s="6"/>
      <c r="G1" s="6"/>
      <c r="H1" s="6"/>
      <c r="I1" s="6"/>
      <c r="J1" s="5"/>
      <c r="K1" s="5"/>
    </row>
    <row r="2" spans="1:11" ht="14.25" x14ac:dyDescent="0.25">
      <c r="A2" s="5"/>
      <c r="B2" s="6"/>
      <c r="C2" s="6"/>
      <c r="D2" s="6"/>
      <c r="E2" s="6"/>
      <c r="F2" s="6"/>
      <c r="G2" s="6"/>
      <c r="H2" s="6"/>
      <c r="I2" s="6"/>
      <c r="J2" s="5"/>
      <c r="K2" s="5"/>
    </row>
    <row r="3" spans="1:11" ht="14.25" x14ac:dyDescent="0.25">
      <c r="A3" s="5"/>
      <c r="B3" s="10" t="s">
        <v>108</v>
      </c>
      <c r="C3" s="10"/>
      <c r="D3" s="10"/>
      <c r="E3" s="10"/>
      <c r="F3" s="10"/>
      <c r="G3" s="10"/>
      <c r="H3" s="10"/>
      <c r="I3" s="10"/>
      <c r="J3" s="5"/>
      <c r="K3" s="5"/>
    </row>
    <row r="4" spans="1:11" ht="14.25" x14ac:dyDescent="0.25">
      <c r="A4" s="5"/>
      <c r="B4" s="34" t="s">
        <v>92</v>
      </c>
      <c r="C4" s="34"/>
      <c r="D4" s="34"/>
      <c r="E4" s="34"/>
      <c r="F4" s="34"/>
      <c r="G4" s="34"/>
      <c r="H4" s="34"/>
      <c r="I4" s="34"/>
      <c r="J4" s="5"/>
      <c r="K4" s="5"/>
    </row>
    <row r="5" spans="1:11" ht="14.25" x14ac:dyDescent="0.25">
      <c r="A5" s="5"/>
      <c r="B5" s="35" t="s">
        <v>194</v>
      </c>
      <c r="C5" s="35"/>
      <c r="D5" s="35"/>
      <c r="E5" s="35"/>
      <c r="F5" s="35"/>
      <c r="G5" s="35"/>
      <c r="H5" s="35"/>
      <c r="I5" s="35"/>
      <c r="J5" s="5"/>
      <c r="K5" s="5"/>
    </row>
    <row r="6" spans="1:11" ht="14.25" x14ac:dyDescent="0.25">
      <c r="A6" s="9"/>
      <c r="B6" s="6"/>
      <c r="C6" s="6"/>
      <c r="D6" s="6"/>
      <c r="E6" s="6"/>
      <c r="F6" s="6"/>
      <c r="G6" s="6"/>
      <c r="H6" s="6"/>
      <c r="I6" s="6"/>
      <c r="J6" s="9"/>
      <c r="K6" s="9"/>
    </row>
    <row r="7" spans="1:11" ht="19.5" customHeight="1" x14ac:dyDescent="0.25">
      <c r="A7" s="9"/>
      <c r="B7" s="104" t="s">
        <v>93</v>
      </c>
      <c r="C7" s="104">
        <v>2024</v>
      </c>
      <c r="D7" s="6"/>
      <c r="E7" s="6"/>
      <c r="F7" s="6"/>
      <c r="G7" s="6"/>
      <c r="H7" s="6"/>
      <c r="I7" s="6"/>
      <c r="J7" s="9"/>
      <c r="K7" s="9"/>
    </row>
    <row r="8" spans="1:11" ht="14.25" x14ac:dyDescent="0.25">
      <c r="A8" s="9"/>
      <c r="B8" s="6"/>
      <c r="C8" s="6"/>
      <c r="D8" s="6"/>
      <c r="E8" s="6"/>
      <c r="F8" s="6"/>
      <c r="G8" s="6"/>
      <c r="H8" s="6"/>
      <c r="I8" s="123"/>
      <c r="J8" s="9"/>
      <c r="K8" s="9"/>
    </row>
    <row r="9" spans="1:11" ht="16.5" x14ac:dyDescent="0.25">
      <c r="A9" s="9"/>
      <c r="B9" s="108" t="s">
        <v>11</v>
      </c>
      <c r="C9" s="137" t="s">
        <v>107</v>
      </c>
      <c r="D9" s="6"/>
      <c r="E9" s="6"/>
      <c r="F9" s="6"/>
      <c r="G9" s="6"/>
      <c r="H9" s="6"/>
      <c r="I9" s="6"/>
      <c r="J9" s="13" t="s">
        <v>33</v>
      </c>
      <c r="K9" s="9"/>
    </row>
    <row r="10" spans="1:11" ht="18" customHeight="1" x14ac:dyDescent="0.25">
      <c r="A10" s="9"/>
      <c r="B10" s="6"/>
      <c r="C10" s="6"/>
      <c r="D10" s="167" t="s">
        <v>135</v>
      </c>
      <c r="E10" s="167"/>
      <c r="F10" s="167"/>
      <c r="G10" s="167"/>
      <c r="H10" s="167"/>
      <c r="I10" s="167"/>
      <c r="J10" s="129"/>
      <c r="K10" s="9"/>
    </row>
    <row r="11" spans="1:11" ht="28.5" customHeight="1" x14ac:dyDescent="0.25">
      <c r="A11" s="9"/>
      <c r="B11" s="6"/>
      <c r="C11" s="106"/>
      <c r="D11" s="111" t="s">
        <v>94</v>
      </c>
      <c r="E11" s="111" t="s">
        <v>95</v>
      </c>
      <c r="F11" s="111" t="s">
        <v>96</v>
      </c>
      <c r="G11" s="111" t="s">
        <v>97</v>
      </c>
      <c r="H11" s="111" t="s">
        <v>98</v>
      </c>
      <c r="I11" s="113" t="s">
        <v>134</v>
      </c>
      <c r="J11" s="111" t="s">
        <v>99</v>
      </c>
      <c r="K11" s="9"/>
    </row>
    <row r="12" spans="1:11" ht="15" customHeight="1" x14ac:dyDescent="0.25">
      <c r="A12" s="9"/>
      <c r="B12" s="6"/>
      <c r="C12" s="81" t="s">
        <v>57</v>
      </c>
      <c r="D12" s="118"/>
      <c r="E12" s="118"/>
      <c r="F12" s="118"/>
      <c r="G12" s="118">
        <v>8410311.1199999992</v>
      </c>
      <c r="H12" s="118"/>
      <c r="I12" s="128"/>
      <c r="J12" s="119">
        <f>+SUM(D12:I12)</f>
        <v>8410311.1199999992</v>
      </c>
      <c r="K12" s="9"/>
    </row>
    <row r="13" spans="1:11" ht="15" customHeight="1" x14ac:dyDescent="0.25">
      <c r="A13" s="9"/>
      <c r="B13" s="6"/>
      <c r="C13" s="81" t="s">
        <v>58</v>
      </c>
      <c r="D13" s="118"/>
      <c r="E13" s="118"/>
      <c r="F13" s="118"/>
      <c r="G13" s="118"/>
      <c r="H13" s="118"/>
      <c r="I13" s="120"/>
      <c r="J13" s="119">
        <f>+SUM(D13:I13)</f>
        <v>0</v>
      </c>
      <c r="K13" s="9"/>
    </row>
    <row r="14" spans="1:11" ht="15" customHeight="1" x14ac:dyDescent="0.25">
      <c r="A14" s="9"/>
      <c r="B14" s="6"/>
      <c r="C14" s="81" t="s">
        <v>61</v>
      </c>
      <c r="D14" s="128"/>
      <c r="E14" s="128"/>
      <c r="F14" s="128"/>
      <c r="G14" s="128"/>
      <c r="H14" s="128"/>
      <c r="I14" s="128"/>
      <c r="J14" s="119">
        <f>+'CR1'!I16</f>
        <v>958675</v>
      </c>
      <c r="K14" s="9"/>
    </row>
    <row r="15" spans="1:11" ht="19.5" customHeight="1" x14ac:dyDescent="0.25">
      <c r="A15" s="9"/>
      <c r="B15" s="6"/>
      <c r="C15" s="109" t="s">
        <v>107</v>
      </c>
      <c r="D15" s="110">
        <f t="shared" ref="D15:J15" si="0">SUM(D12:D14)</f>
        <v>0</v>
      </c>
      <c r="E15" s="110">
        <f t="shared" si="0"/>
        <v>0</v>
      </c>
      <c r="F15" s="110">
        <f t="shared" si="0"/>
        <v>0</v>
      </c>
      <c r="G15" s="110">
        <f t="shared" si="0"/>
        <v>8410311.1199999992</v>
      </c>
      <c r="H15" s="110">
        <f t="shared" si="0"/>
        <v>0</v>
      </c>
      <c r="I15" s="110">
        <f t="shared" si="0"/>
        <v>0</v>
      </c>
      <c r="J15" s="110">
        <f t="shared" si="0"/>
        <v>9368986.1199999992</v>
      </c>
      <c r="K15" s="9"/>
    </row>
    <row r="16" spans="1:11" ht="15.75" x14ac:dyDescent="0.25">
      <c r="A16" s="9"/>
      <c r="B16" s="6"/>
      <c r="C16" s="81" t="s">
        <v>136</v>
      </c>
      <c r="D16" s="6"/>
      <c r="E16" s="6"/>
      <c r="F16" s="6"/>
      <c r="G16" s="6"/>
      <c r="H16" s="6"/>
      <c r="I16" s="6"/>
      <c r="J16" s="9"/>
      <c r="K16" s="9"/>
    </row>
    <row r="17" spans="1:11" ht="14.25" x14ac:dyDescent="0.25">
      <c r="A17" s="9"/>
      <c r="B17" s="6"/>
      <c r="C17" s="81"/>
      <c r="D17" s="6"/>
      <c r="E17" s="6"/>
      <c r="F17" s="6"/>
      <c r="G17" s="6"/>
      <c r="H17" s="13" t="s">
        <v>33</v>
      </c>
      <c r="I17" s="6"/>
      <c r="J17" s="9"/>
      <c r="K17" s="9"/>
    </row>
    <row r="18" spans="1:11" ht="14.25" x14ac:dyDescent="0.25">
      <c r="A18" s="9"/>
      <c r="B18" s="6"/>
      <c r="C18" s="6"/>
      <c r="D18" s="167" t="s">
        <v>137</v>
      </c>
      <c r="E18" s="167"/>
      <c r="F18" s="167"/>
      <c r="G18" s="167"/>
      <c r="H18" s="167"/>
      <c r="I18" s="6"/>
      <c r="J18" s="9"/>
      <c r="K18" s="9"/>
    </row>
    <row r="19" spans="1:11" ht="28.5" x14ac:dyDescent="0.25">
      <c r="A19" s="9"/>
      <c r="B19" s="6"/>
      <c r="C19" s="112"/>
      <c r="D19" s="113" t="s">
        <v>100</v>
      </c>
      <c r="E19" s="113" t="s">
        <v>101</v>
      </c>
      <c r="F19" s="113" t="s">
        <v>112</v>
      </c>
      <c r="G19" s="113" t="s">
        <v>102</v>
      </c>
      <c r="H19" s="113" t="s">
        <v>9</v>
      </c>
      <c r="I19" s="6"/>
      <c r="J19" s="9"/>
      <c r="K19" s="9"/>
    </row>
    <row r="20" spans="1:11" ht="15" customHeight="1" x14ac:dyDescent="0.25">
      <c r="A20" s="9"/>
      <c r="B20" s="6"/>
      <c r="C20" s="81" t="s">
        <v>57</v>
      </c>
      <c r="D20" s="118">
        <v>930567.73</v>
      </c>
      <c r="E20" s="118">
        <v>633500.52</v>
      </c>
      <c r="F20" s="118">
        <v>4977206.93</v>
      </c>
      <c r="G20" s="118">
        <v>1869035.94</v>
      </c>
      <c r="H20" s="118">
        <f>SUM(D20:G20)</f>
        <v>8410311.1199999992</v>
      </c>
      <c r="I20" s="123"/>
      <c r="J20" s="9"/>
      <c r="K20" s="9"/>
    </row>
    <row r="21" spans="1:11" ht="15" customHeight="1" x14ac:dyDescent="0.25">
      <c r="A21" s="9"/>
      <c r="B21" s="6"/>
      <c r="C21" s="81" t="s">
        <v>58</v>
      </c>
      <c r="D21" s="118"/>
      <c r="E21" s="118"/>
      <c r="F21" s="118"/>
      <c r="G21" s="118"/>
      <c r="H21" s="118">
        <f>SUM(D21:G21)</f>
        <v>0</v>
      </c>
      <c r="I21" s="6"/>
      <c r="J21" s="9"/>
      <c r="K21" s="9"/>
    </row>
    <row r="22" spans="1:11" ht="15" customHeight="1" x14ac:dyDescent="0.25">
      <c r="A22" s="9"/>
      <c r="B22" s="6"/>
      <c r="C22" s="81" t="s">
        <v>61</v>
      </c>
      <c r="D22" s="118"/>
      <c r="E22" s="118"/>
      <c r="F22" s="118"/>
      <c r="G22" s="118"/>
      <c r="H22" s="118">
        <f>'CR1'!I16</f>
        <v>958675</v>
      </c>
      <c r="I22" s="6"/>
      <c r="J22" s="9"/>
      <c r="K22" s="9"/>
    </row>
    <row r="23" spans="1:11" ht="19.5" customHeight="1" x14ac:dyDescent="0.25">
      <c r="A23" s="9"/>
      <c r="B23" s="6"/>
      <c r="C23" s="131" t="s">
        <v>107</v>
      </c>
      <c r="D23" s="130">
        <f>SUM(D20:D22)</f>
        <v>930567.73</v>
      </c>
      <c r="E23" s="130">
        <f>SUM(E20:E22)</f>
        <v>633500.52</v>
      </c>
      <c r="F23" s="130">
        <f>SUM(F20:F22)</f>
        <v>4977206.93</v>
      </c>
      <c r="G23" s="130">
        <f>SUM(G20:G22)</f>
        <v>1869035.94</v>
      </c>
      <c r="H23" s="130">
        <f>SUM(H20:H22)</f>
        <v>9368986.1199999992</v>
      </c>
      <c r="I23" s="6"/>
      <c r="J23" s="9"/>
      <c r="K23" s="9"/>
    </row>
    <row r="24" spans="1:11" ht="19.5" customHeight="1" x14ac:dyDescent="0.25">
      <c r="A24" s="9"/>
      <c r="B24" s="6"/>
      <c r="C24" s="6"/>
      <c r="D24" s="6"/>
      <c r="E24" s="6"/>
      <c r="F24" s="6"/>
      <c r="G24" s="6"/>
      <c r="H24" s="6"/>
      <c r="I24" s="6"/>
      <c r="J24" s="9"/>
      <c r="K24" s="9"/>
    </row>
    <row r="25" spans="1:11" ht="14.25" x14ac:dyDescent="0.25">
      <c r="A25" s="9"/>
      <c r="B25" s="6"/>
      <c r="C25" s="6"/>
      <c r="D25" s="114"/>
      <c r="E25" s="13" t="s">
        <v>33</v>
      </c>
      <c r="F25" s="114"/>
      <c r="G25" s="114"/>
      <c r="H25" s="114"/>
      <c r="I25" s="114"/>
      <c r="J25" s="9"/>
      <c r="K25" s="9"/>
    </row>
    <row r="26" spans="1:11" ht="20.100000000000001" customHeight="1" x14ac:dyDescent="0.25">
      <c r="A26" s="9"/>
      <c r="B26" s="6"/>
      <c r="C26" s="167" t="s">
        <v>138</v>
      </c>
      <c r="D26" s="167"/>
      <c r="E26" s="167"/>
      <c r="F26" s="114"/>
      <c r="G26" s="114"/>
      <c r="H26" s="114"/>
      <c r="I26" s="114"/>
      <c r="J26" s="9"/>
      <c r="K26" s="9"/>
    </row>
    <row r="27" spans="1:11" ht="14.25" x14ac:dyDescent="0.25">
      <c r="A27" s="9"/>
      <c r="B27" s="6"/>
      <c r="C27" s="111"/>
      <c r="D27" s="111" t="s">
        <v>66</v>
      </c>
      <c r="E27" s="111" t="s">
        <v>64</v>
      </c>
      <c r="F27" s="115"/>
      <c r="G27" s="105"/>
      <c r="H27" s="105"/>
      <c r="I27" s="105"/>
      <c r="J27" s="9"/>
      <c r="K27" s="9"/>
    </row>
    <row r="28" spans="1:11" ht="14.25" x14ac:dyDescent="0.25">
      <c r="A28" s="9"/>
      <c r="B28" s="6"/>
      <c r="C28" s="116" t="s">
        <v>57</v>
      </c>
      <c r="D28" s="117">
        <f>SUM(D29:D47)</f>
        <v>8410311.1199999992</v>
      </c>
      <c r="E28" s="117">
        <f>SUM(E29:E47)</f>
        <v>8884043.2699999977</v>
      </c>
      <c r="F28" s="115"/>
      <c r="G28" s="105"/>
      <c r="H28" s="105"/>
      <c r="I28" s="105"/>
      <c r="J28" s="9"/>
      <c r="K28" s="9"/>
    </row>
    <row r="29" spans="1:11" ht="15" customHeight="1" x14ac:dyDescent="0.25">
      <c r="A29" s="9"/>
      <c r="B29" s="6"/>
      <c r="C29" s="81" t="s">
        <v>223</v>
      </c>
      <c r="D29" s="118">
        <v>4242814.26</v>
      </c>
      <c r="E29" s="118">
        <v>4466909.12</v>
      </c>
      <c r="F29" s="81"/>
      <c r="G29" s="118"/>
      <c r="H29" s="118"/>
      <c r="I29" s="6"/>
      <c r="J29" s="9"/>
      <c r="K29" s="9"/>
    </row>
    <row r="30" spans="1:11" ht="15" customHeight="1" x14ac:dyDescent="0.25">
      <c r="A30" s="9"/>
      <c r="B30" s="6"/>
      <c r="C30" s="81" t="s">
        <v>224</v>
      </c>
      <c r="D30" s="118">
        <v>1655137.65</v>
      </c>
      <c r="E30" s="118">
        <v>1705721.01</v>
      </c>
      <c r="F30" s="81"/>
      <c r="G30" s="118"/>
      <c r="H30" s="118"/>
      <c r="I30" s="6"/>
      <c r="J30" s="9"/>
      <c r="K30" s="9"/>
    </row>
    <row r="31" spans="1:11" ht="15" customHeight="1" x14ac:dyDescent="0.25">
      <c r="A31" s="9"/>
      <c r="B31" s="6"/>
      <c r="C31" s="81" t="s">
        <v>225</v>
      </c>
      <c r="D31" s="118">
        <v>875933.52</v>
      </c>
      <c r="E31" s="118">
        <v>939690.51</v>
      </c>
      <c r="F31" s="81"/>
      <c r="G31" s="118"/>
      <c r="H31" s="118"/>
      <c r="I31" s="6"/>
      <c r="J31" s="9"/>
      <c r="K31" s="9"/>
    </row>
    <row r="32" spans="1:11" ht="15" customHeight="1" x14ac:dyDescent="0.25">
      <c r="A32" s="9"/>
      <c r="B32" s="6"/>
      <c r="C32" s="81" t="s">
        <v>129</v>
      </c>
      <c r="D32" s="118">
        <v>565605.93999999994</v>
      </c>
      <c r="E32" s="118">
        <v>598400.04</v>
      </c>
      <c r="F32" s="81"/>
      <c r="G32" s="118"/>
      <c r="H32" s="118"/>
      <c r="I32" s="6"/>
      <c r="J32" s="9"/>
      <c r="K32" s="9"/>
    </row>
    <row r="33" spans="1:11" ht="15" customHeight="1" x14ac:dyDescent="0.25">
      <c r="A33" s="9"/>
      <c r="B33" s="6"/>
      <c r="C33" s="81" t="s">
        <v>226</v>
      </c>
      <c r="D33" s="118">
        <v>255165.57</v>
      </c>
      <c r="E33" s="118">
        <v>272476.18</v>
      </c>
      <c r="F33" s="81"/>
      <c r="G33" s="118"/>
      <c r="H33" s="118"/>
      <c r="I33" s="6"/>
      <c r="J33" s="9"/>
      <c r="K33" s="9"/>
    </row>
    <row r="34" spans="1:11" ht="15" customHeight="1" x14ac:dyDescent="0.25">
      <c r="A34" s="9"/>
      <c r="B34" s="6"/>
      <c r="C34" s="81" t="s">
        <v>227</v>
      </c>
      <c r="D34" s="118">
        <v>253780.45</v>
      </c>
      <c r="E34" s="118">
        <v>296894.64</v>
      </c>
      <c r="F34" s="81"/>
      <c r="G34" s="118"/>
      <c r="H34" s="118"/>
      <c r="I34" s="6"/>
      <c r="J34" s="9"/>
      <c r="K34" s="9"/>
    </row>
    <row r="35" spans="1:11" ht="15" customHeight="1" x14ac:dyDescent="0.25">
      <c r="A35" s="9"/>
      <c r="B35" s="6"/>
      <c r="C35" s="81" t="s">
        <v>228</v>
      </c>
      <c r="D35" s="118">
        <v>180877.44</v>
      </c>
      <c r="E35" s="118">
        <v>184079.87</v>
      </c>
      <c r="F35" s="81"/>
      <c r="G35" s="118"/>
      <c r="H35" s="118"/>
      <c r="I35" s="6"/>
      <c r="J35" s="9"/>
      <c r="K35" s="9"/>
    </row>
    <row r="36" spans="1:11" ht="15" customHeight="1" x14ac:dyDescent="0.25">
      <c r="A36" s="9"/>
      <c r="B36" s="6"/>
      <c r="C36" s="81" t="s">
        <v>131</v>
      </c>
      <c r="D36" s="118">
        <v>120113.87</v>
      </c>
      <c r="E36" s="118">
        <v>124404.78</v>
      </c>
      <c r="F36" s="81"/>
      <c r="G36" s="118"/>
      <c r="H36" s="118"/>
      <c r="I36" s="6"/>
      <c r="J36" s="9"/>
      <c r="K36" s="9"/>
    </row>
    <row r="37" spans="1:11" ht="15" customHeight="1" x14ac:dyDescent="0.25">
      <c r="A37" s="9"/>
      <c r="B37" s="6"/>
      <c r="C37" s="81" t="s">
        <v>229</v>
      </c>
      <c r="D37" s="118">
        <v>78415.02</v>
      </c>
      <c r="E37" s="118">
        <v>87275.57</v>
      </c>
      <c r="F37" s="81"/>
      <c r="G37" s="118"/>
      <c r="H37" s="118"/>
      <c r="I37" s="6"/>
      <c r="J37" s="9"/>
      <c r="K37" s="9"/>
    </row>
    <row r="38" spans="1:11" ht="15" customHeight="1" x14ac:dyDescent="0.25">
      <c r="A38" s="9"/>
      <c r="B38" s="6"/>
      <c r="C38" s="81" t="s">
        <v>230</v>
      </c>
      <c r="D38" s="118">
        <v>50827.32</v>
      </c>
      <c r="E38" s="118">
        <v>59007.07</v>
      </c>
      <c r="F38" s="81"/>
      <c r="G38" s="118"/>
      <c r="H38" s="118"/>
      <c r="I38" s="6"/>
      <c r="J38" s="9"/>
      <c r="K38" s="9"/>
    </row>
    <row r="39" spans="1:11" ht="15" customHeight="1" x14ac:dyDescent="0.25">
      <c r="A39" s="9"/>
      <c r="B39" s="6"/>
      <c r="C39" s="81" t="s">
        <v>231</v>
      </c>
      <c r="D39" s="118">
        <v>31402.42</v>
      </c>
      <c r="E39" s="118">
        <v>39054.639999999999</v>
      </c>
      <c r="F39" s="81"/>
      <c r="G39" s="118"/>
      <c r="H39" s="118"/>
      <c r="I39" s="6"/>
      <c r="J39" s="9"/>
      <c r="K39" s="9"/>
    </row>
    <row r="40" spans="1:11" ht="15" customHeight="1" x14ac:dyDescent="0.25">
      <c r="A40" s="9"/>
      <c r="B40" s="6"/>
      <c r="C40" s="81" t="s">
        <v>232</v>
      </c>
      <c r="D40" s="118">
        <v>27538.2</v>
      </c>
      <c r="E40" s="118">
        <v>30911.87</v>
      </c>
      <c r="F40" s="81"/>
      <c r="G40" s="118"/>
      <c r="H40" s="118"/>
      <c r="I40" s="6"/>
      <c r="J40" s="9"/>
      <c r="K40" s="9"/>
    </row>
    <row r="41" spans="1:11" ht="15" customHeight="1" x14ac:dyDescent="0.25">
      <c r="A41" s="9"/>
      <c r="B41" s="6"/>
      <c r="C41" s="81" t="s">
        <v>130</v>
      </c>
      <c r="D41" s="118">
        <v>21982.89</v>
      </c>
      <c r="E41" s="118">
        <v>23950.35</v>
      </c>
      <c r="F41" s="81"/>
      <c r="G41" s="118"/>
      <c r="H41" s="118"/>
      <c r="I41" s="6"/>
      <c r="J41" s="9"/>
      <c r="K41" s="9"/>
    </row>
    <row r="42" spans="1:11" ht="15" customHeight="1" x14ac:dyDescent="0.25">
      <c r="A42" s="9"/>
      <c r="B42" s="6"/>
      <c r="C42" s="81" t="s">
        <v>233</v>
      </c>
      <c r="D42" s="118">
        <v>13224.1</v>
      </c>
      <c r="E42" s="118">
        <v>14541.6</v>
      </c>
      <c r="F42" s="81"/>
      <c r="G42" s="118"/>
      <c r="H42" s="118"/>
      <c r="I42" s="6"/>
      <c r="J42" s="9"/>
      <c r="K42" s="9"/>
    </row>
    <row r="43" spans="1:11" ht="15" customHeight="1" x14ac:dyDescent="0.25">
      <c r="A43" s="9"/>
      <c r="B43" s="6"/>
      <c r="C43" s="81" t="s">
        <v>234</v>
      </c>
      <c r="D43" s="118">
        <v>12601.84</v>
      </c>
      <c r="E43" s="118">
        <v>14117.09</v>
      </c>
      <c r="F43" s="81"/>
      <c r="G43" s="118"/>
      <c r="H43" s="118"/>
      <c r="I43" s="6"/>
      <c r="J43" s="9"/>
      <c r="K43" s="9"/>
    </row>
    <row r="44" spans="1:11" ht="15" customHeight="1" x14ac:dyDescent="0.25">
      <c r="A44" s="9"/>
      <c r="B44" s="6"/>
      <c r="C44" s="81" t="s">
        <v>132</v>
      </c>
      <c r="D44" s="118">
        <v>9516.7900000000009</v>
      </c>
      <c r="E44" s="118">
        <v>9732.74</v>
      </c>
      <c r="F44" s="81"/>
      <c r="G44" s="118"/>
      <c r="H44" s="118"/>
      <c r="I44" s="6"/>
      <c r="J44" s="9"/>
      <c r="K44" s="9"/>
    </row>
    <row r="45" spans="1:11" ht="15" customHeight="1" x14ac:dyDescent="0.25">
      <c r="A45" s="9"/>
      <c r="B45" s="6"/>
      <c r="C45" s="81" t="s">
        <v>235</v>
      </c>
      <c r="D45" s="118">
        <v>7788.3</v>
      </c>
      <c r="E45" s="118">
        <v>8642.56</v>
      </c>
      <c r="F45" s="81"/>
      <c r="G45" s="118"/>
      <c r="H45" s="118"/>
      <c r="I45" s="6"/>
      <c r="J45" s="9"/>
      <c r="K45" s="9"/>
    </row>
    <row r="46" spans="1:11" ht="15" customHeight="1" x14ac:dyDescent="0.25">
      <c r="A46" s="9"/>
      <c r="B46" s="6"/>
      <c r="C46" s="81" t="s">
        <v>236</v>
      </c>
      <c r="D46" s="118">
        <v>7545.44</v>
      </c>
      <c r="E46" s="118">
        <v>8182.29</v>
      </c>
      <c r="F46" s="81"/>
      <c r="G46" s="118"/>
      <c r="H46" s="118"/>
      <c r="I46" s="6"/>
      <c r="J46" s="9"/>
      <c r="K46" s="9"/>
    </row>
    <row r="47" spans="1:11" ht="15" customHeight="1" x14ac:dyDescent="0.25">
      <c r="A47" s="9"/>
      <c r="B47" s="6"/>
      <c r="C47" s="81" t="s">
        <v>133</v>
      </c>
      <c r="D47" s="118">
        <v>40.1</v>
      </c>
      <c r="E47" s="118">
        <v>51.34</v>
      </c>
      <c r="F47" s="81"/>
      <c r="G47" s="118"/>
      <c r="H47" s="118"/>
      <c r="I47" s="6"/>
      <c r="J47" s="9"/>
      <c r="K47" s="9"/>
    </row>
    <row r="48" spans="1:11" ht="15" customHeight="1" x14ac:dyDescent="0.25">
      <c r="A48" s="9"/>
      <c r="B48" s="6"/>
      <c r="C48" s="116" t="s">
        <v>58</v>
      </c>
      <c r="D48" s="117">
        <f>+SUM(D49:D50)</f>
        <v>0</v>
      </c>
      <c r="E48" s="117">
        <f>+SUM(E49:E50)</f>
        <v>0</v>
      </c>
      <c r="F48" s="115"/>
      <c r="G48" s="118"/>
      <c r="H48" s="118"/>
      <c r="I48" s="6"/>
      <c r="J48" s="9"/>
      <c r="K48" s="9"/>
    </row>
    <row r="49" spans="1:11" ht="15" customHeight="1" x14ac:dyDescent="0.25">
      <c r="A49" s="9"/>
      <c r="B49" s="6"/>
      <c r="C49" s="81" t="s">
        <v>128</v>
      </c>
      <c r="D49" s="118">
        <v>0</v>
      </c>
      <c r="E49" s="118">
        <v>0</v>
      </c>
      <c r="F49" s="118"/>
      <c r="G49" s="118"/>
      <c r="H49" s="118"/>
      <c r="I49" s="6"/>
      <c r="J49" s="9"/>
      <c r="K49" s="9"/>
    </row>
    <row r="50" spans="1:11" ht="15" customHeight="1" x14ac:dyDescent="0.25">
      <c r="A50" s="9"/>
      <c r="B50" s="6"/>
      <c r="C50" s="81" t="s">
        <v>127</v>
      </c>
      <c r="D50" s="118">
        <v>0</v>
      </c>
      <c r="E50" s="118">
        <v>0</v>
      </c>
      <c r="F50" s="118"/>
      <c r="G50" s="118"/>
      <c r="H50" s="118"/>
      <c r="I50" s="6"/>
      <c r="J50" s="9"/>
      <c r="K50" s="9"/>
    </row>
    <row r="51" spans="1:11" ht="15" customHeight="1" x14ac:dyDescent="0.25">
      <c r="A51" s="9"/>
      <c r="B51" s="6"/>
      <c r="C51" s="116" t="s">
        <v>123</v>
      </c>
      <c r="D51" s="117">
        <f>'CR1'!I16</f>
        <v>958675</v>
      </c>
      <c r="E51" s="117">
        <f>'CR1'!D16+'CR1'!E16</f>
        <v>973450</v>
      </c>
      <c r="F51" s="118"/>
      <c r="G51" s="118"/>
      <c r="H51" s="118"/>
      <c r="I51" s="6"/>
      <c r="J51" s="9"/>
      <c r="K51" s="9"/>
    </row>
    <row r="52" spans="1:11" ht="16.5" x14ac:dyDescent="0.25">
      <c r="A52" s="9"/>
      <c r="B52" s="6"/>
      <c r="C52" s="109" t="s">
        <v>107</v>
      </c>
      <c r="D52" s="110">
        <f>D28+D48+D51</f>
        <v>9368986.1199999992</v>
      </c>
      <c r="E52" s="110">
        <f>E28+E48+E51</f>
        <v>9857493.2699999977</v>
      </c>
      <c r="F52" s="118"/>
      <c r="G52" s="118"/>
      <c r="H52" s="6"/>
      <c r="I52" s="6"/>
      <c r="J52" s="9"/>
      <c r="K52" s="9"/>
    </row>
    <row r="53" spans="1:11" ht="19.5" customHeight="1" x14ac:dyDescent="0.25">
      <c r="A53" s="9"/>
      <c r="B53" s="6"/>
      <c r="C53" s="6"/>
      <c r="D53" s="6"/>
      <c r="E53" s="6"/>
      <c r="F53" s="6"/>
      <c r="G53" s="6"/>
      <c r="H53" s="6"/>
      <c r="I53" s="6"/>
      <c r="J53" s="9"/>
      <c r="K53" s="9"/>
    </row>
    <row r="54" spans="1:11" ht="20.100000000000001" customHeight="1" x14ac:dyDescent="0.25">
      <c r="A54" s="9"/>
      <c r="B54" s="108" t="s">
        <v>12</v>
      </c>
      <c r="C54" s="137" t="s">
        <v>202</v>
      </c>
      <c r="D54" s="114"/>
      <c r="E54" s="114"/>
      <c r="F54" s="114"/>
      <c r="G54" s="114"/>
      <c r="H54" s="114"/>
      <c r="I54" s="114"/>
      <c r="J54" s="9"/>
      <c r="K54" s="9"/>
    </row>
    <row r="55" spans="1:11" ht="14.25" x14ac:dyDescent="0.25">
      <c r="A55" s="9"/>
      <c r="B55" s="6"/>
      <c r="C55" s="6"/>
      <c r="D55" s="6"/>
      <c r="E55" s="6"/>
      <c r="F55" s="6"/>
      <c r="G55" s="6"/>
      <c r="H55" s="6"/>
      <c r="I55" s="13" t="s">
        <v>33</v>
      </c>
      <c r="J55" s="9"/>
      <c r="K55" s="9"/>
    </row>
    <row r="56" spans="1:11" ht="14.25" x14ac:dyDescent="0.25">
      <c r="A56" s="9"/>
      <c r="B56" s="6"/>
      <c r="C56" s="6"/>
      <c r="D56" s="167" t="s">
        <v>203</v>
      </c>
      <c r="E56" s="167"/>
      <c r="F56" s="167"/>
      <c r="G56" s="167"/>
      <c r="H56" s="167"/>
      <c r="I56" s="167"/>
      <c r="J56" s="9"/>
      <c r="K56" s="9"/>
    </row>
    <row r="57" spans="1:11" ht="16.5" x14ac:dyDescent="0.25">
      <c r="A57" s="9"/>
      <c r="B57" s="6"/>
      <c r="C57" s="106"/>
      <c r="D57" s="111" t="s">
        <v>94</v>
      </c>
      <c r="E57" s="111" t="s">
        <v>95</v>
      </c>
      <c r="F57" s="111" t="s">
        <v>96</v>
      </c>
      <c r="G57" s="111" t="s">
        <v>97</v>
      </c>
      <c r="H57" s="111" t="s">
        <v>98</v>
      </c>
      <c r="I57" s="111" t="s">
        <v>99</v>
      </c>
      <c r="J57" s="9"/>
      <c r="K57" s="9"/>
    </row>
    <row r="58" spans="1:11" ht="14.25" x14ac:dyDescent="0.25">
      <c r="A58" s="9"/>
      <c r="B58" s="6"/>
      <c r="C58" s="81" t="s">
        <v>204</v>
      </c>
      <c r="D58" s="118"/>
      <c r="E58" s="118"/>
      <c r="F58" s="118"/>
      <c r="G58" s="118">
        <v>525836.33924</v>
      </c>
      <c r="H58" s="118"/>
      <c r="I58" s="119">
        <f>SUM(D58:H58)</f>
        <v>525836.33924</v>
      </c>
      <c r="J58" s="9"/>
      <c r="K58" s="9"/>
    </row>
    <row r="59" spans="1:11" ht="14.25" x14ac:dyDescent="0.25">
      <c r="A59" s="9"/>
      <c r="B59" s="6"/>
      <c r="C59" s="147" t="s">
        <v>109</v>
      </c>
      <c r="D59" s="118"/>
      <c r="E59" s="118"/>
      <c r="F59" s="118"/>
      <c r="G59" s="118">
        <v>367404.53999999992</v>
      </c>
      <c r="H59" s="118"/>
      <c r="I59" s="119">
        <f>SUM(D59:H59)</f>
        <v>367404.53999999992</v>
      </c>
      <c r="J59" s="9"/>
      <c r="K59" s="9"/>
    </row>
    <row r="60" spans="1:11" ht="14.25" x14ac:dyDescent="0.25">
      <c r="A60" s="9"/>
      <c r="B60" s="6"/>
      <c r="C60" s="124" t="s">
        <v>61</v>
      </c>
      <c r="D60" s="128"/>
      <c r="E60" s="128"/>
      <c r="F60" s="128"/>
      <c r="G60" s="128"/>
      <c r="H60" s="128"/>
      <c r="I60" s="119">
        <f>'CR1'!D16</f>
        <v>19386</v>
      </c>
      <c r="J60" s="9"/>
      <c r="K60" s="9"/>
    </row>
    <row r="61" spans="1:11" ht="20.100000000000001" customHeight="1" x14ac:dyDescent="0.25">
      <c r="A61" s="9"/>
      <c r="B61" s="6"/>
      <c r="C61" s="132"/>
      <c r="D61" s="125"/>
      <c r="E61" s="125"/>
      <c r="F61" s="125"/>
      <c r="G61" s="125"/>
      <c r="H61" s="125"/>
      <c r="I61" s="125"/>
      <c r="J61" s="9"/>
      <c r="K61" s="9"/>
    </row>
    <row r="62" spans="1:11" ht="14.25" x14ac:dyDescent="0.25">
      <c r="A62" s="9"/>
      <c r="B62" s="6"/>
      <c r="C62" s="6"/>
      <c r="D62" s="114"/>
      <c r="E62" s="13" t="s">
        <v>33</v>
      </c>
      <c r="F62" s="133"/>
      <c r="G62" s="133"/>
      <c r="H62" s="133"/>
      <c r="I62" s="133"/>
      <c r="J62" s="9"/>
      <c r="K62" s="9"/>
    </row>
    <row r="63" spans="1:11" ht="14.25" x14ac:dyDescent="0.25">
      <c r="A63" s="9"/>
      <c r="B63" s="6"/>
      <c r="C63" s="167" t="s">
        <v>205</v>
      </c>
      <c r="D63" s="167"/>
      <c r="E63" s="167"/>
      <c r="F63" s="133"/>
      <c r="G63" s="133"/>
      <c r="H63" s="133"/>
      <c r="I63" s="133"/>
      <c r="J63" s="9"/>
      <c r="K63" s="9"/>
    </row>
    <row r="64" spans="1:11" ht="42.75" x14ac:dyDescent="0.25">
      <c r="A64" s="9"/>
      <c r="B64" s="6"/>
      <c r="C64" s="111"/>
      <c r="D64" s="113" t="s">
        <v>204</v>
      </c>
      <c r="E64" s="113" t="s">
        <v>110</v>
      </c>
      <c r="F64" s="105"/>
      <c r="G64" s="105"/>
      <c r="H64" s="105"/>
      <c r="I64" s="105"/>
      <c r="J64" s="9"/>
      <c r="K64" s="9"/>
    </row>
    <row r="65" spans="1:11" ht="14.25" x14ac:dyDescent="0.25">
      <c r="A65" s="9"/>
      <c r="B65" s="6"/>
      <c r="C65" s="81" t="s">
        <v>208</v>
      </c>
      <c r="D65" s="118">
        <v>252544.72</v>
      </c>
      <c r="E65" s="118">
        <v>175562.15</v>
      </c>
      <c r="F65" s="118"/>
      <c r="G65" s="118"/>
      <c r="H65" s="118"/>
      <c r="I65" s="6"/>
      <c r="J65" s="9"/>
      <c r="K65" s="9"/>
    </row>
    <row r="66" spans="1:11" ht="14.25" x14ac:dyDescent="0.25">
      <c r="A66" s="9"/>
      <c r="B66" s="6"/>
      <c r="C66" s="81" t="s">
        <v>210</v>
      </c>
      <c r="D66" s="118">
        <v>68074.3</v>
      </c>
      <c r="E66" s="118">
        <v>51228.52</v>
      </c>
      <c r="F66" s="118"/>
      <c r="G66" s="118"/>
      <c r="H66" s="118"/>
      <c r="I66" s="6"/>
      <c r="J66" s="9"/>
      <c r="K66" s="9"/>
    </row>
    <row r="67" spans="1:11" ht="14.25" x14ac:dyDescent="0.25">
      <c r="A67" s="9"/>
      <c r="B67" s="6"/>
      <c r="C67" s="81" t="s">
        <v>209</v>
      </c>
      <c r="D67" s="118">
        <v>57272.29</v>
      </c>
      <c r="E67" s="118">
        <v>34624.6</v>
      </c>
      <c r="F67" s="118"/>
      <c r="G67" s="118"/>
      <c r="H67" s="118"/>
      <c r="I67" s="6"/>
      <c r="J67" s="9"/>
      <c r="K67" s="9"/>
    </row>
    <row r="68" spans="1:11" ht="14.25" x14ac:dyDescent="0.25">
      <c r="A68" s="9"/>
      <c r="B68" s="6"/>
      <c r="C68" s="81" t="s">
        <v>212</v>
      </c>
      <c r="D68" s="118">
        <v>54300.160000000003</v>
      </c>
      <c r="E68" s="118">
        <v>39500.160000000003</v>
      </c>
      <c r="F68" s="118"/>
      <c r="G68" s="118"/>
      <c r="H68" s="118"/>
      <c r="I68" s="6"/>
      <c r="J68" s="9"/>
      <c r="K68" s="9"/>
    </row>
    <row r="69" spans="1:11" ht="14.25" x14ac:dyDescent="0.25">
      <c r="A69" s="9"/>
      <c r="B69" s="6"/>
      <c r="C69" s="81" t="s">
        <v>103</v>
      </c>
      <c r="D69" s="118">
        <v>31117.21</v>
      </c>
      <c r="E69" s="118">
        <v>23282.28</v>
      </c>
      <c r="F69" s="118"/>
      <c r="G69" s="118"/>
      <c r="H69" s="118"/>
      <c r="I69" s="6"/>
      <c r="J69" s="9"/>
      <c r="K69" s="9"/>
    </row>
    <row r="70" spans="1:11" ht="14.25" x14ac:dyDescent="0.25">
      <c r="A70" s="9"/>
      <c r="B70" s="6"/>
      <c r="C70" s="81" t="s">
        <v>211</v>
      </c>
      <c r="D70" s="118">
        <v>14468.31</v>
      </c>
      <c r="E70" s="118">
        <v>10800.12</v>
      </c>
      <c r="F70" s="118"/>
      <c r="G70" s="118"/>
      <c r="H70" s="118"/>
      <c r="I70" s="6"/>
      <c r="J70" s="9"/>
      <c r="K70" s="9"/>
    </row>
    <row r="71" spans="1:11" ht="14.25" x14ac:dyDescent="0.25">
      <c r="A71" s="9"/>
      <c r="B71" s="6"/>
      <c r="C71" s="81" t="s">
        <v>214</v>
      </c>
      <c r="D71" s="118">
        <v>13705.23</v>
      </c>
      <c r="E71" s="118">
        <v>7143.14</v>
      </c>
      <c r="F71" s="118"/>
      <c r="G71" s="118"/>
      <c r="H71" s="118"/>
      <c r="I71" s="6"/>
      <c r="J71" s="9"/>
      <c r="K71" s="9"/>
    </row>
    <row r="72" spans="1:11" ht="14.25" x14ac:dyDescent="0.25">
      <c r="A72" s="9"/>
      <c r="B72" s="6"/>
      <c r="C72" s="81" t="s">
        <v>215</v>
      </c>
      <c r="D72" s="118">
        <v>9370.84</v>
      </c>
      <c r="E72" s="118">
        <v>6937.49</v>
      </c>
      <c r="F72" s="118"/>
      <c r="G72" s="118"/>
      <c r="H72" s="118"/>
      <c r="I72" s="6"/>
      <c r="J72" s="9"/>
      <c r="K72" s="9"/>
    </row>
    <row r="73" spans="1:11" ht="14.25" x14ac:dyDescent="0.25">
      <c r="A73" s="9"/>
      <c r="B73" s="6"/>
      <c r="C73" s="81" t="s">
        <v>216</v>
      </c>
      <c r="D73" s="118">
        <v>9070.7000000000007</v>
      </c>
      <c r="E73" s="118">
        <v>7302.31</v>
      </c>
      <c r="F73" s="118"/>
      <c r="G73" s="118"/>
      <c r="H73" s="118"/>
      <c r="I73" s="6"/>
      <c r="J73" s="9"/>
      <c r="K73" s="9"/>
    </row>
    <row r="74" spans="1:11" ht="14.25" x14ac:dyDescent="0.25">
      <c r="A74" s="9"/>
      <c r="B74" s="6"/>
      <c r="C74" s="81" t="s">
        <v>105</v>
      </c>
      <c r="D74" s="118">
        <v>5373.12</v>
      </c>
      <c r="E74" s="118">
        <v>2939.75</v>
      </c>
      <c r="F74" s="118"/>
      <c r="G74" s="118"/>
      <c r="H74" s="118"/>
      <c r="I74" s="6"/>
      <c r="J74" s="9"/>
      <c r="K74" s="9"/>
    </row>
    <row r="75" spans="1:11" ht="14.25" x14ac:dyDescent="0.25">
      <c r="A75" s="9"/>
      <c r="B75" s="6"/>
      <c r="C75" s="81" t="s">
        <v>217</v>
      </c>
      <c r="D75" s="118">
        <v>3583.96</v>
      </c>
      <c r="E75" s="118">
        <v>2675.62</v>
      </c>
      <c r="F75" s="118"/>
      <c r="G75" s="118"/>
      <c r="H75" s="118"/>
      <c r="I75" s="6"/>
      <c r="J75" s="9"/>
      <c r="K75" s="9"/>
    </row>
    <row r="76" spans="1:11" ht="14.25" x14ac:dyDescent="0.25">
      <c r="A76" s="9"/>
      <c r="B76" s="6"/>
      <c r="C76" s="81" t="s">
        <v>219</v>
      </c>
      <c r="D76" s="118">
        <v>1656.58</v>
      </c>
      <c r="E76" s="118">
        <v>1268.97</v>
      </c>
      <c r="F76" s="118"/>
      <c r="G76" s="118"/>
      <c r="H76" s="118"/>
      <c r="I76" s="6"/>
      <c r="J76" s="9"/>
      <c r="K76" s="9"/>
    </row>
    <row r="77" spans="1:11" ht="14.25" x14ac:dyDescent="0.25">
      <c r="A77" s="9"/>
      <c r="B77" s="6"/>
      <c r="C77" s="81" t="s">
        <v>218</v>
      </c>
      <c r="D77" s="118">
        <v>1379.24</v>
      </c>
      <c r="E77" s="118">
        <v>998.52</v>
      </c>
      <c r="F77" s="118"/>
      <c r="G77" s="118"/>
      <c r="H77" s="118"/>
      <c r="I77" s="6"/>
      <c r="J77" s="9"/>
      <c r="K77" s="9"/>
    </row>
    <row r="78" spans="1:11" ht="14.25" x14ac:dyDescent="0.25">
      <c r="A78" s="9"/>
      <c r="B78" s="6"/>
      <c r="C78" s="81" t="s">
        <v>104</v>
      </c>
      <c r="D78" s="118">
        <v>1347.32</v>
      </c>
      <c r="E78" s="118">
        <v>1077.3499999999999</v>
      </c>
      <c r="F78" s="118"/>
      <c r="G78" s="118"/>
      <c r="H78" s="118"/>
      <c r="I78" s="6"/>
      <c r="J78" s="9"/>
      <c r="K78" s="9"/>
    </row>
    <row r="79" spans="1:11" ht="14.25" x14ac:dyDescent="0.25">
      <c r="A79" s="9"/>
      <c r="B79" s="6"/>
      <c r="C79" s="81" t="s">
        <v>221</v>
      </c>
      <c r="D79" s="118">
        <v>1165.31</v>
      </c>
      <c r="E79" s="118">
        <v>764.28</v>
      </c>
      <c r="F79" s="118"/>
      <c r="G79" s="118"/>
      <c r="H79" s="118"/>
      <c r="I79" s="6"/>
      <c r="J79" s="9"/>
      <c r="K79" s="9"/>
    </row>
    <row r="80" spans="1:11" ht="14.25" x14ac:dyDescent="0.25">
      <c r="A80" s="9"/>
      <c r="B80" s="6"/>
      <c r="C80" s="81" t="s">
        <v>213</v>
      </c>
      <c r="D80" s="118">
        <v>945.82</v>
      </c>
      <c r="E80" s="118">
        <v>945.41</v>
      </c>
      <c r="F80" s="118"/>
      <c r="G80" s="118"/>
      <c r="H80" s="118"/>
      <c r="I80" s="6"/>
      <c r="J80" s="9"/>
      <c r="K80" s="9"/>
    </row>
    <row r="81" spans="1:11" ht="14.25" x14ac:dyDescent="0.25">
      <c r="A81" s="9"/>
      <c r="B81" s="6"/>
      <c r="C81" s="81" t="s">
        <v>222</v>
      </c>
      <c r="D81" s="118">
        <v>378.83</v>
      </c>
      <c r="E81" s="118">
        <v>271.48</v>
      </c>
      <c r="F81" s="118"/>
      <c r="G81" s="118"/>
      <c r="H81" s="118"/>
      <c r="I81" s="6"/>
      <c r="J81" s="9"/>
      <c r="K81" s="9"/>
    </row>
    <row r="82" spans="1:11" ht="14.25" x14ac:dyDescent="0.25">
      <c r="A82" s="9"/>
      <c r="B82" s="6"/>
      <c r="C82" s="81" t="s">
        <v>220</v>
      </c>
      <c r="D82" s="118">
        <v>72.400000000000006</v>
      </c>
      <c r="E82" s="118">
        <v>72.400000000000006</v>
      </c>
      <c r="F82" s="118"/>
      <c r="G82" s="118"/>
      <c r="H82" s="118"/>
      <c r="I82" s="6"/>
      <c r="J82" s="9"/>
      <c r="K82" s="9"/>
    </row>
    <row r="83" spans="1:11" ht="14.25" x14ac:dyDescent="0.25">
      <c r="A83" s="9"/>
      <c r="B83" s="6"/>
      <c r="C83" s="81" t="s">
        <v>106</v>
      </c>
      <c r="D83" s="118">
        <v>9.99</v>
      </c>
      <c r="E83" s="118">
        <v>9.99</v>
      </c>
      <c r="F83" s="118"/>
      <c r="G83" s="118"/>
      <c r="H83" s="118"/>
      <c r="I83" s="6"/>
      <c r="J83" s="9"/>
      <c r="K83" s="9"/>
    </row>
    <row r="84" spans="1:11" ht="16.5" x14ac:dyDescent="0.25">
      <c r="A84" s="9"/>
      <c r="B84" s="6"/>
      <c r="C84" s="109" t="s">
        <v>202</v>
      </c>
      <c r="D84" s="110">
        <f>SUM(D65:D83)</f>
        <v>525836.32999999996</v>
      </c>
      <c r="E84" s="110">
        <f>SUM(E65:E83)</f>
        <v>367404.53999999992</v>
      </c>
      <c r="F84" s="6"/>
      <c r="G84" s="6"/>
      <c r="H84" s="6"/>
      <c r="I84" s="6"/>
      <c r="J84" s="9"/>
      <c r="K84" s="9"/>
    </row>
    <row r="85" spans="1:11" ht="20.100000000000001" customHeight="1" x14ac:dyDescent="0.25">
      <c r="A85" s="9"/>
      <c r="B85" s="6"/>
      <c r="C85" s="6"/>
      <c r="D85" s="114"/>
      <c r="E85" s="114"/>
      <c r="F85" s="114"/>
      <c r="G85" s="114"/>
      <c r="H85" s="114"/>
      <c r="I85" s="114"/>
      <c r="J85" s="9"/>
      <c r="K85" s="9"/>
    </row>
    <row r="86" spans="1:11" ht="20.100000000000001" customHeight="1" x14ac:dyDescent="0.25">
      <c r="A86" s="9"/>
      <c r="B86" s="108" t="s">
        <v>13</v>
      </c>
      <c r="C86" s="137" t="s">
        <v>111</v>
      </c>
      <c r="D86" s="86"/>
      <c r="E86" s="86"/>
      <c r="F86" s="86"/>
      <c r="G86" s="86"/>
      <c r="H86" s="86"/>
      <c r="I86" s="13"/>
      <c r="J86" s="9"/>
      <c r="K86" s="9"/>
    </row>
    <row r="87" spans="1:11" ht="20.100000000000001" customHeight="1" x14ac:dyDescent="0.25">
      <c r="A87" s="9"/>
      <c r="B87" s="108"/>
      <c r="C87" s="137"/>
      <c r="D87" s="86"/>
      <c r="E87" s="86"/>
      <c r="F87" s="86"/>
      <c r="G87" s="86"/>
      <c r="H87" s="86"/>
      <c r="I87" s="13" t="s">
        <v>33</v>
      </c>
      <c r="J87" s="9"/>
      <c r="K87" s="9"/>
    </row>
    <row r="88" spans="1:11" ht="20.100000000000001" customHeight="1" x14ac:dyDescent="0.25">
      <c r="A88" s="9"/>
      <c r="B88" s="6"/>
      <c r="C88" s="6"/>
      <c r="D88" s="167" t="s">
        <v>206</v>
      </c>
      <c r="E88" s="167"/>
      <c r="F88" s="167"/>
      <c r="G88" s="167"/>
      <c r="H88" s="167"/>
      <c r="I88" s="167"/>
      <c r="J88" s="9"/>
      <c r="K88" s="9"/>
    </row>
    <row r="89" spans="1:11" ht="28.5" x14ac:dyDescent="0.25">
      <c r="A89" s="9"/>
      <c r="B89" s="6"/>
      <c r="C89" s="112"/>
      <c r="D89" s="113" t="s">
        <v>116</v>
      </c>
      <c r="E89" s="113" t="s">
        <v>113</v>
      </c>
      <c r="F89" s="113" t="s">
        <v>114</v>
      </c>
      <c r="G89" s="113" t="s">
        <v>115</v>
      </c>
      <c r="H89" s="113" t="s">
        <v>117</v>
      </c>
      <c r="I89" s="113" t="s">
        <v>9</v>
      </c>
      <c r="J89" s="9"/>
      <c r="K89" s="9"/>
    </row>
    <row r="90" spans="1:11" ht="15" customHeight="1" x14ac:dyDescent="0.25">
      <c r="A90" s="9"/>
      <c r="B90" s="6"/>
      <c r="C90" s="81" t="s">
        <v>57</v>
      </c>
      <c r="D90" s="118">
        <v>196794.77</v>
      </c>
      <c r="E90" s="118">
        <v>162162.60999999999</v>
      </c>
      <c r="F90" s="118">
        <v>91077.93</v>
      </c>
      <c r="G90" s="118">
        <v>50529.47</v>
      </c>
      <c r="H90" s="118">
        <v>777.56</v>
      </c>
      <c r="I90" s="118">
        <f>SUM(D90:H90)</f>
        <v>501342.34</v>
      </c>
      <c r="J90" s="9"/>
      <c r="K90" s="9"/>
    </row>
    <row r="91" spans="1:11" ht="15" customHeight="1" x14ac:dyDescent="0.25">
      <c r="A91" s="9"/>
      <c r="B91" s="6"/>
      <c r="C91" s="81" t="s">
        <v>58</v>
      </c>
      <c r="D91" s="118"/>
      <c r="E91" s="118"/>
      <c r="F91" s="118"/>
      <c r="G91" s="118"/>
      <c r="H91" s="118"/>
      <c r="I91" s="118">
        <f>SUM(D91:H91)</f>
        <v>0</v>
      </c>
      <c r="J91" s="9"/>
      <c r="K91" s="9"/>
    </row>
    <row r="92" spans="1:11" ht="15" customHeight="1" x14ac:dyDescent="0.25">
      <c r="A92" s="9"/>
      <c r="B92" s="6"/>
      <c r="C92" s="81" t="s">
        <v>61</v>
      </c>
      <c r="D92" s="128"/>
      <c r="E92" s="128"/>
      <c r="F92" s="128"/>
      <c r="G92" s="128"/>
      <c r="H92" s="128"/>
      <c r="I92" s="128">
        <v>0</v>
      </c>
      <c r="J92" s="9"/>
      <c r="K92" s="9"/>
    </row>
    <row r="93" spans="1:11" ht="20.100000000000001" customHeight="1" x14ac:dyDescent="0.25">
      <c r="A93" s="9"/>
      <c r="B93" s="6"/>
      <c r="C93" s="109" t="s">
        <v>107</v>
      </c>
      <c r="D93" s="110">
        <f t="shared" ref="D93:I93" si="1">SUM(D90:D92)</f>
        <v>196794.77</v>
      </c>
      <c r="E93" s="110">
        <f t="shared" si="1"/>
        <v>162162.60999999999</v>
      </c>
      <c r="F93" s="110">
        <f t="shared" si="1"/>
        <v>91077.93</v>
      </c>
      <c r="G93" s="110">
        <f t="shared" si="1"/>
        <v>50529.47</v>
      </c>
      <c r="H93" s="110">
        <f t="shared" si="1"/>
        <v>777.56</v>
      </c>
      <c r="I93" s="110">
        <f t="shared" si="1"/>
        <v>501342.34</v>
      </c>
      <c r="J93" s="9"/>
      <c r="K93" s="9"/>
    </row>
    <row r="94" spans="1:11" ht="20.100000000000001" customHeight="1" x14ac:dyDescent="0.25">
      <c r="A94" s="9"/>
      <c r="B94" s="6"/>
      <c r="C94" s="6"/>
      <c r="D94" s="86"/>
      <c r="E94" s="86"/>
      <c r="F94" s="86"/>
      <c r="G94" s="86"/>
      <c r="H94" s="86"/>
      <c r="I94" s="86"/>
      <c r="J94" s="9"/>
      <c r="K94" s="9"/>
    </row>
    <row r="95" spans="1:11" ht="20.100000000000001" customHeight="1" x14ac:dyDescent="0.25">
      <c r="A95" s="9"/>
      <c r="B95" s="108" t="s">
        <v>14</v>
      </c>
      <c r="C95" s="137" t="s">
        <v>118</v>
      </c>
      <c r="D95" s="86"/>
      <c r="E95" s="86"/>
      <c r="F95" s="86"/>
      <c r="G95" s="86"/>
      <c r="H95" s="86"/>
      <c r="I95" s="86"/>
      <c r="J95" s="9"/>
      <c r="K95" s="9"/>
    </row>
    <row r="96" spans="1:11" ht="20.100000000000001" customHeight="1" x14ac:dyDescent="0.25">
      <c r="A96" s="9"/>
      <c r="B96" s="108"/>
      <c r="C96" s="107"/>
      <c r="D96" s="13" t="s">
        <v>33</v>
      </c>
      <c r="E96" s="86"/>
      <c r="F96" s="86"/>
      <c r="G96" s="86"/>
      <c r="H96" s="86"/>
      <c r="I96" s="86"/>
      <c r="J96" s="9"/>
      <c r="K96" s="9"/>
    </row>
    <row r="97" spans="1:11" ht="20.100000000000001" customHeight="1" x14ac:dyDescent="0.25">
      <c r="A97" s="9"/>
      <c r="B97" s="6"/>
      <c r="C97" s="167" t="s">
        <v>118</v>
      </c>
      <c r="D97" s="167"/>
      <c r="E97" s="86"/>
      <c r="F97" s="86"/>
      <c r="G97" s="86"/>
      <c r="H97" s="86"/>
      <c r="I97" s="86"/>
      <c r="J97" s="9"/>
      <c r="K97" s="9"/>
    </row>
    <row r="98" spans="1:11" ht="20.100000000000001" customHeight="1" x14ac:dyDescent="0.25">
      <c r="A98" s="9"/>
      <c r="B98" s="6"/>
      <c r="C98" s="112"/>
      <c r="D98" s="113" t="s">
        <v>9</v>
      </c>
      <c r="E98" s="86"/>
      <c r="F98" s="86"/>
      <c r="G98" s="86"/>
      <c r="H98" s="86"/>
      <c r="I98" s="86"/>
      <c r="J98" s="9"/>
      <c r="K98" s="9"/>
    </row>
    <row r="99" spans="1:11" ht="20.100000000000001" customHeight="1" x14ac:dyDescent="0.25">
      <c r="A99" s="9"/>
      <c r="B99" s="6"/>
      <c r="C99" s="81" t="s">
        <v>207</v>
      </c>
      <c r="D99" s="118">
        <v>315063.82</v>
      </c>
      <c r="E99" s="86"/>
      <c r="F99" s="86"/>
      <c r="G99" s="86"/>
      <c r="H99" s="86"/>
      <c r="I99" s="86"/>
      <c r="J99" s="9"/>
      <c r="K99" s="9"/>
    </row>
    <row r="100" spans="1:11" ht="20.100000000000001" customHeight="1" x14ac:dyDescent="0.25">
      <c r="A100" s="9"/>
      <c r="B100" s="6"/>
      <c r="C100" s="81" t="s">
        <v>121</v>
      </c>
      <c r="D100" s="120">
        <v>388275.41</v>
      </c>
      <c r="E100" s="86"/>
      <c r="F100" s="86"/>
      <c r="G100" s="86"/>
      <c r="H100" s="86"/>
      <c r="I100" s="86"/>
      <c r="J100" s="9"/>
      <c r="K100" s="9"/>
    </row>
    <row r="101" spans="1:11" ht="20.100000000000001" customHeight="1" x14ac:dyDescent="0.25">
      <c r="A101" s="9"/>
      <c r="B101" s="6"/>
      <c r="C101" s="109" t="s">
        <v>122</v>
      </c>
      <c r="D101" s="110">
        <f>SUM(D99:D100)</f>
        <v>703339.23</v>
      </c>
      <c r="E101" s="86"/>
      <c r="F101" s="86"/>
      <c r="G101" s="86"/>
      <c r="H101" s="86"/>
      <c r="I101" s="86"/>
      <c r="J101" s="9"/>
      <c r="K101" s="9"/>
    </row>
    <row r="102" spans="1:11" ht="20.100000000000001" customHeight="1" x14ac:dyDescent="0.25">
      <c r="A102" s="9"/>
      <c r="B102" s="6"/>
      <c r="C102" s="6"/>
      <c r="D102" s="86"/>
      <c r="E102" s="86"/>
      <c r="F102" s="86"/>
      <c r="G102" s="86"/>
      <c r="H102" s="86"/>
      <c r="I102" s="86"/>
      <c r="J102" s="9"/>
      <c r="K102" s="9"/>
    </row>
    <row r="103" spans="1:11" ht="20.100000000000001" customHeight="1" x14ac:dyDescent="0.25">
      <c r="A103" s="9"/>
      <c r="B103" s="108" t="s">
        <v>15</v>
      </c>
      <c r="C103" s="137" t="s">
        <v>141</v>
      </c>
      <c r="D103" s="86"/>
      <c r="E103" s="13"/>
      <c r="F103" s="86"/>
      <c r="G103" s="86"/>
      <c r="H103" s="86"/>
      <c r="I103" s="86"/>
      <c r="J103" s="9"/>
      <c r="K103" s="9"/>
    </row>
    <row r="104" spans="1:11" ht="20.100000000000001" customHeight="1" x14ac:dyDescent="0.25">
      <c r="A104" s="9"/>
      <c r="B104" s="108"/>
      <c r="C104" s="86"/>
      <c r="D104" s="86"/>
      <c r="E104" s="13" t="s">
        <v>33</v>
      </c>
      <c r="F104" s="86"/>
      <c r="G104" s="86"/>
      <c r="H104" s="86"/>
      <c r="I104" s="86"/>
      <c r="J104" s="9"/>
      <c r="K104" s="9"/>
    </row>
    <row r="105" spans="1:11" ht="20.100000000000001" customHeight="1" x14ac:dyDescent="0.25">
      <c r="A105" s="9"/>
      <c r="B105" s="6"/>
      <c r="C105" s="167" t="s">
        <v>120</v>
      </c>
      <c r="D105" s="167"/>
      <c r="E105" s="167"/>
      <c r="F105" s="86"/>
      <c r="G105" s="86"/>
      <c r="H105" s="86"/>
      <c r="I105" s="86"/>
      <c r="J105" s="9"/>
      <c r="K105" s="9"/>
    </row>
    <row r="106" spans="1:11" ht="19.5" customHeight="1" x14ac:dyDescent="0.25">
      <c r="A106" s="9"/>
      <c r="B106" s="6"/>
      <c r="C106" s="112"/>
      <c r="D106" s="113" t="s">
        <v>126</v>
      </c>
      <c r="E106" s="113" t="s">
        <v>119</v>
      </c>
      <c r="F106" s="86"/>
      <c r="G106" s="86"/>
      <c r="H106" s="86"/>
      <c r="I106" s="86"/>
      <c r="J106" s="9"/>
      <c r="K106" s="9"/>
    </row>
    <row r="107" spans="1:11" ht="20.100000000000001" customHeight="1" x14ac:dyDescent="0.25">
      <c r="A107" s="9"/>
      <c r="B107" s="6"/>
      <c r="C107" s="81" t="s">
        <v>124</v>
      </c>
      <c r="D107" s="126">
        <v>1092125.6461199999</v>
      </c>
      <c r="E107" s="134">
        <f>+D107/$J$15</f>
        <v>0.11656817847009469</v>
      </c>
      <c r="F107" s="86"/>
      <c r="G107" s="86"/>
      <c r="H107" s="86"/>
      <c r="I107" s="86"/>
      <c r="J107" s="9"/>
      <c r="K107" s="9"/>
    </row>
    <row r="108" spans="1:11" ht="20.100000000000001" customHeight="1" x14ac:dyDescent="0.25">
      <c r="A108" s="9"/>
      <c r="B108" s="6"/>
      <c r="C108" s="124" t="s">
        <v>125</v>
      </c>
      <c r="D108" s="127">
        <v>4334245.1568700001</v>
      </c>
      <c r="E108" s="135">
        <f>+D108/$J$15</f>
        <v>0.46261624271357127</v>
      </c>
      <c r="F108" s="86"/>
      <c r="G108" s="86"/>
      <c r="H108" s="86"/>
      <c r="I108" s="86"/>
      <c r="J108" s="9"/>
      <c r="K108" s="9"/>
    </row>
    <row r="109" spans="1:11" ht="14.25" x14ac:dyDescent="0.25">
      <c r="A109" s="5"/>
      <c r="B109" s="114"/>
      <c r="C109" s="114"/>
      <c r="D109" s="114"/>
      <c r="E109" s="114"/>
      <c r="F109" s="114"/>
      <c r="G109" s="114"/>
      <c r="H109" s="114"/>
      <c r="I109" s="114"/>
      <c r="J109" s="5"/>
      <c r="K109" s="5"/>
    </row>
    <row r="110" spans="1:11" ht="14.25" hidden="1" x14ac:dyDescent="0.25"/>
    <row r="111" spans="1:11" ht="14.25" hidden="1" x14ac:dyDescent="0.25"/>
    <row r="112" spans="1:11" ht="14.25" hidden="1" x14ac:dyDescent="0.25"/>
    <row r="113" spans="2:9" ht="14.25" hidden="1" x14ac:dyDescent="0.25"/>
    <row r="114" spans="2:9" ht="14.25" hidden="1" x14ac:dyDescent="0.25"/>
    <row r="115" spans="2:9" ht="14.25" hidden="1" x14ac:dyDescent="0.25"/>
    <row r="116" spans="2:9" ht="14.25" hidden="1" x14ac:dyDescent="0.25"/>
    <row r="117" spans="2:9" ht="14.25" hidden="1" x14ac:dyDescent="0.25">
      <c r="B117" s="8"/>
      <c r="C117" s="8"/>
      <c r="D117" s="8"/>
      <c r="E117" s="8"/>
      <c r="F117" s="8"/>
      <c r="G117" s="8"/>
      <c r="H117" s="8"/>
      <c r="I117" s="8"/>
    </row>
    <row r="118" spans="2:9" ht="14.25" hidden="1" x14ac:dyDescent="0.25">
      <c r="B118" s="8"/>
      <c r="C118" s="8"/>
      <c r="D118" s="8"/>
      <c r="E118" s="8"/>
      <c r="F118" s="8"/>
      <c r="G118" s="8"/>
      <c r="H118" s="8"/>
      <c r="I118" s="8"/>
    </row>
    <row r="119" spans="2:9" ht="14.25" hidden="1" x14ac:dyDescent="0.25">
      <c r="B119" s="8"/>
      <c r="C119" s="8"/>
      <c r="D119" s="8"/>
      <c r="E119" s="8"/>
      <c r="F119" s="8"/>
      <c r="G119" s="8"/>
      <c r="H119" s="8"/>
      <c r="I119" s="8"/>
    </row>
    <row r="120" spans="2:9" ht="14.25" hidden="1" x14ac:dyDescent="0.25">
      <c r="B120" s="8"/>
      <c r="C120" s="8"/>
      <c r="D120" s="8"/>
      <c r="E120" s="8"/>
      <c r="F120" s="8"/>
      <c r="G120" s="8"/>
      <c r="H120" s="8"/>
      <c r="I120" s="8"/>
    </row>
    <row r="121" spans="2:9" ht="14.25" hidden="1" x14ac:dyDescent="0.25">
      <c r="B121" s="8"/>
      <c r="C121" s="8"/>
      <c r="D121" s="8"/>
      <c r="E121" s="8"/>
      <c r="F121" s="8"/>
      <c r="G121" s="8"/>
      <c r="H121" s="8"/>
      <c r="I121" s="8"/>
    </row>
    <row r="122" spans="2:9" ht="14.25" hidden="1" x14ac:dyDescent="0.25">
      <c r="B122" s="8"/>
      <c r="C122" s="8"/>
      <c r="D122" s="8"/>
      <c r="E122" s="8"/>
      <c r="F122" s="8"/>
      <c r="G122" s="8"/>
      <c r="H122" s="8"/>
      <c r="I122" s="8"/>
    </row>
    <row r="123" spans="2:9" ht="14.25" hidden="1" x14ac:dyDescent="0.25">
      <c r="B123" s="8"/>
      <c r="C123" s="8"/>
      <c r="D123" s="8"/>
      <c r="E123" s="8"/>
      <c r="F123" s="8"/>
      <c r="G123" s="8"/>
      <c r="H123" s="8"/>
      <c r="I123" s="8"/>
    </row>
    <row r="124" spans="2:9" ht="14.25" hidden="1" x14ac:dyDescent="0.25">
      <c r="B124" s="8"/>
      <c r="C124" s="8"/>
      <c r="D124" s="8"/>
      <c r="E124" s="8"/>
      <c r="F124" s="8"/>
      <c r="G124" s="8"/>
      <c r="H124" s="8"/>
      <c r="I124" s="8"/>
    </row>
    <row r="125" spans="2:9" ht="14.25" hidden="1" x14ac:dyDescent="0.25">
      <c r="B125" s="8"/>
      <c r="C125" s="8"/>
      <c r="D125" s="8"/>
      <c r="E125" s="8"/>
      <c r="F125" s="8"/>
      <c r="G125" s="8"/>
      <c r="H125" s="8"/>
      <c r="I125" s="8"/>
    </row>
    <row r="126" spans="2:9" ht="14.25" hidden="1" x14ac:dyDescent="0.25">
      <c r="B126" s="8"/>
      <c r="C126" s="8"/>
      <c r="D126" s="8"/>
      <c r="E126" s="8"/>
      <c r="F126" s="8"/>
      <c r="G126" s="8"/>
      <c r="H126" s="8"/>
      <c r="I126" s="8"/>
    </row>
    <row r="127" spans="2:9" ht="14.25" hidden="1" x14ac:dyDescent="0.25">
      <c r="B127" s="8"/>
      <c r="C127" s="8"/>
      <c r="D127" s="8"/>
      <c r="E127" s="8"/>
      <c r="F127" s="8"/>
      <c r="G127" s="8"/>
      <c r="H127" s="8"/>
      <c r="I127" s="8"/>
    </row>
    <row r="128" spans="2:9" ht="14.25" hidden="1" x14ac:dyDescent="0.25">
      <c r="B128" s="8"/>
      <c r="C128" s="8"/>
      <c r="D128" s="8"/>
      <c r="E128" s="8"/>
      <c r="F128" s="8"/>
      <c r="G128" s="8"/>
      <c r="H128" s="8"/>
      <c r="I128" s="8"/>
    </row>
    <row r="129" spans="2:9" ht="14.25" hidden="1" x14ac:dyDescent="0.25">
      <c r="B129" s="8"/>
      <c r="C129" s="8"/>
      <c r="D129" s="8"/>
      <c r="E129" s="8"/>
      <c r="F129" s="8"/>
      <c r="G129" s="8"/>
      <c r="H129" s="8"/>
      <c r="I129" s="8"/>
    </row>
    <row r="130" spans="2:9" ht="14.25" hidden="1" x14ac:dyDescent="0.25">
      <c r="B130" s="8"/>
      <c r="C130" s="8"/>
      <c r="D130" s="8"/>
      <c r="E130" s="8"/>
      <c r="F130" s="8"/>
      <c r="G130" s="8"/>
      <c r="H130" s="8"/>
      <c r="I130" s="8"/>
    </row>
    <row r="131" spans="2:9" ht="14.25" hidden="1" x14ac:dyDescent="0.25">
      <c r="B131" s="8"/>
      <c r="C131" s="8"/>
      <c r="D131" s="8"/>
      <c r="E131" s="8"/>
      <c r="F131" s="8"/>
      <c r="G131" s="8"/>
      <c r="H131" s="8"/>
      <c r="I131" s="8"/>
    </row>
    <row r="132" spans="2:9" ht="14.25" hidden="1" x14ac:dyDescent="0.25">
      <c r="B132" s="8"/>
      <c r="C132" s="8"/>
      <c r="D132" s="8"/>
      <c r="E132" s="8"/>
      <c r="F132" s="8"/>
      <c r="G132" s="8"/>
      <c r="H132" s="8"/>
      <c r="I132" s="8"/>
    </row>
    <row r="133" spans="2:9" ht="14.25" hidden="1" x14ac:dyDescent="0.25"/>
    <row r="141" spans="2:9" ht="0" hidden="1" customHeight="1" x14ac:dyDescent="0.25">
      <c r="B141" s="8"/>
      <c r="C141" s="8"/>
      <c r="D141" s="8"/>
      <c r="E141" s="8"/>
      <c r="F141" s="8"/>
      <c r="G141" s="8"/>
      <c r="H141" s="8"/>
      <c r="I141" s="8"/>
    </row>
    <row r="142" spans="2:9" ht="0" hidden="1" customHeight="1" x14ac:dyDescent="0.25">
      <c r="B142" s="8"/>
      <c r="C142" s="8"/>
      <c r="D142" s="8"/>
      <c r="E142" s="8"/>
      <c r="F142" s="8"/>
      <c r="G142" s="8"/>
      <c r="H142" s="8"/>
      <c r="I142" s="8"/>
    </row>
    <row r="143" spans="2:9" ht="0" hidden="1" customHeight="1" x14ac:dyDescent="0.25">
      <c r="B143" s="8"/>
      <c r="C143" s="8"/>
      <c r="D143" s="8"/>
      <c r="E143" s="8"/>
      <c r="F143" s="8"/>
      <c r="G143" s="8"/>
      <c r="H143" s="8"/>
      <c r="I143" s="8"/>
    </row>
    <row r="144" spans="2:9" ht="0" hidden="1" customHeight="1" x14ac:dyDescent="0.25">
      <c r="B144" s="8"/>
      <c r="C144" s="8"/>
      <c r="D144" s="8"/>
      <c r="E144" s="8"/>
      <c r="F144" s="8"/>
      <c r="G144" s="8"/>
      <c r="H144" s="8"/>
      <c r="I144" s="8"/>
    </row>
    <row r="145" s="8" customFormat="1" ht="0" hidden="1" customHeight="1" x14ac:dyDescent="0.25"/>
    <row r="146" s="8" customFormat="1" ht="0" hidden="1" customHeight="1" x14ac:dyDescent="0.25"/>
  </sheetData>
  <mergeCells count="8">
    <mergeCell ref="D88:I88"/>
    <mergeCell ref="C97:D97"/>
    <mergeCell ref="C105:E105"/>
    <mergeCell ref="D10:I10"/>
    <mergeCell ref="D18:H18"/>
    <mergeCell ref="C26:E26"/>
    <mergeCell ref="D56:I56"/>
    <mergeCell ref="C63:E6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  <headerFooter>
    <oddFooter>&amp;L_x000D_&amp;1#&amp;"Calibri"&amp;10&amp;K0000FF #RESTRITO#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9D44-5008-4169-BCD7-7EF9957BEE21}">
  <sheetPr codeName="Planilha4"/>
  <dimension ref="A1:WVO87"/>
  <sheetViews>
    <sheetView showGridLines="0" zoomScaleNormal="100" workbookViewId="0">
      <selection sqref="A1:F23"/>
    </sheetView>
  </sheetViews>
  <sheetFormatPr defaultColWidth="0" defaultRowHeight="0" customHeight="1" zeroHeight="1" x14ac:dyDescent="0.25"/>
  <cols>
    <col min="1" max="1" width="1.140625" style="21" customWidth="1"/>
    <col min="2" max="2" width="3.140625" style="23" bestFit="1" customWidth="1"/>
    <col min="3" max="3" width="60" style="21" customWidth="1"/>
    <col min="4" max="5" width="18.28515625" style="21" customWidth="1"/>
    <col min="6" max="6" width="1.140625" style="21" customWidth="1"/>
    <col min="7" max="256" width="9.140625" style="21" hidden="1"/>
    <col min="257" max="257" width="2.85546875" style="21" hidden="1"/>
    <col min="258" max="258" width="3.140625" style="21" hidden="1"/>
    <col min="259" max="259" width="69.28515625" style="21" hidden="1"/>
    <col min="260" max="261" width="18.28515625" style="21" hidden="1"/>
    <col min="262" max="262" width="3" style="21" hidden="1"/>
    <col min="263" max="512" width="9.140625" style="21" hidden="1"/>
    <col min="513" max="513" width="2.85546875" style="21" hidden="1"/>
    <col min="514" max="514" width="3.140625" style="21" hidden="1"/>
    <col min="515" max="515" width="69.28515625" style="21" hidden="1"/>
    <col min="516" max="517" width="18.28515625" style="21" hidden="1"/>
    <col min="518" max="518" width="3" style="21" hidden="1"/>
    <col min="519" max="768" width="9.140625" style="21" hidden="1"/>
    <col min="769" max="769" width="2.85546875" style="21" hidden="1"/>
    <col min="770" max="770" width="3.140625" style="21" hidden="1"/>
    <col min="771" max="771" width="69.28515625" style="21" hidden="1"/>
    <col min="772" max="773" width="18.28515625" style="21" hidden="1"/>
    <col min="774" max="774" width="3" style="21" hidden="1"/>
    <col min="775" max="1024" width="9.140625" style="21" hidden="1"/>
    <col min="1025" max="1025" width="2.85546875" style="21" hidden="1"/>
    <col min="1026" max="1026" width="3.140625" style="21" hidden="1"/>
    <col min="1027" max="1027" width="69.28515625" style="21" hidden="1"/>
    <col min="1028" max="1029" width="18.28515625" style="21" hidden="1"/>
    <col min="1030" max="1030" width="3" style="21" hidden="1"/>
    <col min="1031" max="1280" width="9.140625" style="21" hidden="1"/>
    <col min="1281" max="1281" width="2.85546875" style="21" hidden="1"/>
    <col min="1282" max="1282" width="3.140625" style="21" hidden="1"/>
    <col min="1283" max="1283" width="69.28515625" style="21" hidden="1"/>
    <col min="1284" max="1285" width="18.28515625" style="21" hidden="1"/>
    <col min="1286" max="1286" width="3" style="21" hidden="1"/>
    <col min="1287" max="1536" width="9.140625" style="21" hidden="1"/>
    <col min="1537" max="1537" width="2.85546875" style="21" hidden="1"/>
    <col min="1538" max="1538" width="3.140625" style="21" hidden="1"/>
    <col min="1539" max="1539" width="69.28515625" style="21" hidden="1"/>
    <col min="1540" max="1541" width="18.28515625" style="21" hidden="1"/>
    <col min="1542" max="1542" width="3" style="21" hidden="1"/>
    <col min="1543" max="1792" width="9.140625" style="21" hidden="1"/>
    <col min="1793" max="1793" width="2.85546875" style="21" hidden="1"/>
    <col min="1794" max="1794" width="3.140625" style="21" hidden="1"/>
    <col min="1795" max="1795" width="69.28515625" style="21" hidden="1"/>
    <col min="1796" max="1797" width="18.28515625" style="21" hidden="1"/>
    <col min="1798" max="1798" width="3" style="21" hidden="1"/>
    <col min="1799" max="2048" width="9.140625" style="21" hidden="1"/>
    <col min="2049" max="2049" width="2.85546875" style="21" hidden="1"/>
    <col min="2050" max="2050" width="3.140625" style="21" hidden="1"/>
    <col min="2051" max="2051" width="69.28515625" style="21" hidden="1"/>
    <col min="2052" max="2053" width="18.28515625" style="21" hidden="1"/>
    <col min="2054" max="2054" width="3" style="21" hidden="1"/>
    <col min="2055" max="2304" width="9.140625" style="21" hidden="1"/>
    <col min="2305" max="2305" width="2.85546875" style="21" hidden="1"/>
    <col min="2306" max="2306" width="3.140625" style="21" hidden="1"/>
    <col min="2307" max="2307" width="69.28515625" style="21" hidden="1"/>
    <col min="2308" max="2309" width="18.28515625" style="21" hidden="1"/>
    <col min="2310" max="2310" width="3" style="21" hidden="1"/>
    <col min="2311" max="2560" width="9.140625" style="21" hidden="1"/>
    <col min="2561" max="2561" width="2.85546875" style="21" hidden="1"/>
    <col min="2562" max="2562" width="3.140625" style="21" hidden="1"/>
    <col min="2563" max="2563" width="69.28515625" style="21" hidden="1"/>
    <col min="2564" max="2565" width="18.28515625" style="21" hidden="1"/>
    <col min="2566" max="2566" width="3" style="21" hidden="1"/>
    <col min="2567" max="2816" width="9.140625" style="21" hidden="1"/>
    <col min="2817" max="2817" width="2.85546875" style="21" hidden="1"/>
    <col min="2818" max="2818" width="3.140625" style="21" hidden="1"/>
    <col min="2819" max="2819" width="69.28515625" style="21" hidden="1"/>
    <col min="2820" max="2821" width="18.28515625" style="21" hidden="1"/>
    <col min="2822" max="2822" width="3" style="21" hidden="1"/>
    <col min="2823" max="3072" width="9.140625" style="21" hidden="1"/>
    <col min="3073" max="3073" width="2.85546875" style="21" hidden="1"/>
    <col min="3074" max="3074" width="3.140625" style="21" hidden="1"/>
    <col min="3075" max="3075" width="69.28515625" style="21" hidden="1"/>
    <col min="3076" max="3077" width="18.28515625" style="21" hidden="1"/>
    <col min="3078" max="3078" width="3" style="21" hidden="1"/>
    <col min="3079" max="3328" width="9.140625" style="21" hidden="1"/>
    <col min="3329" max="3329" width="2.85546875" style="21" hidden="1"/>
    <col min="3330" max="3330" width="3.140625" style="21" hidden="1"/>
    <col min="3331" max="3331" width="69.28515625" style="21" hidden="1"/>
    <col min="3332" max="3333" width="18.28515625" style="21" hidden="1"/>
    <col min="3334" max="3334" width="3" style="21" hidden="1"/>
    <col min="3335" max="3584" width="9.140625" style="21" hidden="1"/>
    <col min="3585" max="3585" width="2.85546875" style="21" hidden="1"/>
    <col min="3586" max="3586" width="3.140625" style="21" hidden="1"/>
    <col min="3587" max="3587" width="69.28515625" style="21" hidden="1"/>
    <col min="3588" max="3589" width="18.28515625" style="21" hidden="1"/>
    <col min="3590" max="3590" width="3" style="21" hidden="1"/>
    <col min="3591" max="3840" width="9.140625" style="21" hidden="1"/>
    <col min="3841" max="3841" width="2.85546875" style="21" hidden="1"/>
    <col min="3842" max="3842" width="3.140625" style="21" hidden="1"/>
    <col min="3843" max="3843" width="69.28515625" style="21" hidden="1"/>
    <col min="3844" max="3845" width="18.28515625" style="21" hidden="1"/>
    <col min="3846" max="3846" width="3" style="21" hidden="1"/>
    <col min="3847" max="4096" width="9.140625" style="21" hidden="1"/>
    <col min="4097" max="4097" width="2.85546875" style="21" hidden="1"/>
    <col min="4098" max="4098" width="3.140625" style="21" hidden="1"/>
    <col min="4099" max="4099" width="69.28515625" style="21" hidden="1"/>
    <col min="4100" max="4101" width="18.28515625" style="21" hidden="1"/>
    <col min="4102" max="4102" width="3" style="21" hidden="1"/>
    <col min="4103" max="4352" width="9.140625" style="21" hidden="1"/>
    <col min="4353" max="4353" width="2.85546875" style="21" hidden="1"/>
    <col min="4354" max="4354" width="3.140625" style="21" hidden="1"/>
    <col min="4355" max="4355" width="69.28515625" style="21" hidden="1"/>
    <col min="4356" max="4357" width="18.28515625" style="21" hidden="1"/>
    <col min="4358" max="4358" width="3" style="21" hidden="1"/>
    <col min="4359" max="4608" width="9.140625" style="21" hidden="1"/>
    <col min="4609" max="4609" width="2.85546875" style="21" hidden="1"/>
    <col min="4610" max="4610" width="3.140625" style="21" hidden="1"/>
    <col min="4611" max="4611" width="69.28515625" style="21" hidden="1"/>
    <col min="4612" max="4613" width="18.28515625" style="21" hidden="1"/>
    <col min="4614" max="4614" width="3" style="21" hidden="1"/>
    <col min="4615" max="4864" width="9.140625" style="21" hidden="1"/>
    <col min="4865" max="4865" width="2.85546875" style="21" hidden="1"/>
    <col min="4866" max="4866" width="3.140625" style="21" hidden="1"/>
    <col min="4867" max="4867" width="69.28515625" style="21" hidden="1"/>
    <col min="4868" max="4869" width="18.28515625" style="21" hidden="1"/>
    <col min="4870" max="4870" width="3" style="21" hidden="1"/>
    <col min="4871" max="5120" width="9.140625" style="21" hidden="1"/>
    <col min="5121" max="5121" width="2.85546875" style="21" hidden="1"/>
    <col min="5122" max="5122" width="3.140625" style="21" hidden="1"/>
    <col min="5123" max="5123" width="69.28515625" style="21" hidden="1"/>
    <col min="5124" max="5125" width="18.28515625" style="21" hidden="1"/>
    <col min="5126" max="5126" width="3" style="21" hidden="1"/>
    <col min="5127" max="5376" width="9.140625" style="21" hidden="1"/>
    <col min="5377" max="5377" width="2.85546875" style="21" hidden="1"/>
    <col min="5378" max="5378" width="3.140625" style="21" hidden="1"/>
    <col min="5379" max="5379" width="69.28515625" style="21" hidden="1"/>
    <col min="5380" max="5381" width="18.28515625" style="21" hidden="1"/>
    <col min="5382" max="5382" width="3" style="21" hidden="1"/>
    <col min="5383" max="5632" width="9.140625" style="21" hidden="1"/>
    <col min="5633" max="5633" width="2.85546875" style="21" hidden="1"/>
    <col min="5634" max="5634" width="3.140625" style="21" hidden="1"/>
    <col min="5635" max="5635" width="69.28515625" style="21" hidden="1"/>
    <col min="5636" max="5637" width="18.28515625" style="21" hidden="1"/>
    <col min="5638" max="5638" width="3" style="21" hidden="1"/>
    <col min="5639" max="5888" width="9.140625" style="21" hidden="1"/>
    <col min="5889" max="5889" width="2.85546875" style="21" hidden="1"/>
    <col min="5890" max="5890" width="3.140625" style="21" hidden="1"/>
    <col min="5891" max="5891" width="69.28515625" style="21" hidden="1"/>
    <col min="5892" max="5893" width="18.28515625" style="21" hidden="1"/>
    <col min="5894" max="5894" width="3" style="21" hidden="1"/>
    <col min="5895" max="6144" width="9.140625" style="21" hidden="1"/>
    <col min="6145" max="6145" width="2.85546875" style="21" hidden="1"/>
    <col min="6146" max="6146" width="3.140625" style="21" hidden="1"/>
    <col min="6147" max="6147" width="69.28515625" style="21" hidden="1"/>
    <col min="6148" max="6149" width="18.28515625" style="21" hidden="1"/>
    <col min="6150" max="6150" width="3" style="21" hidden="1"/>
    <col min="6151" max="6400" width="9.140625" style="21" hidden="1"/>
    <col min="6401" max="6401" width="2.85546875" style="21" hidden="1"/>
    <col min="6402" max="6402" width="3.140625" style="21" hidden="1"/>
    <col min="6403" max="6403" width="69.28515625" style="21" hidden="1"/>
    <col min="6404" max="6405" width="18.28515625" style="21" hidden="1"/>
    <col min="6406" max="6406" width="3" style="21" hidden="1"/>
    <col min="6407" max="6656" width="9.140625" style="21" hidden="1"/>
    <col min="6657" max="6657" width="2.85546875" style="21" hidden="1"/>
    <col min="6658" max="6658" width="3.140625" style="21" hidden="1"/>
    <col min="6659" max="6659" width="69.28515625" style="21" hidden="1"/>
    <col min="6660" max="6661" width="18.28515625" style="21" hidden="1"/>
    <col min="6662" max="6662" width="3" style="21" hidden="1"/>
    <col min="6663" max="6912" width="9.140625" style="21" hidden="1"/>
    <col min="6913" max="6913" width="2.85546875" style="21" hidden="1"/>
    <col min="6914" max="6914" width="3.140625" style="21" hidden="1"/>
    <col min="6915" max="6915" width="69.28515625" style="21" hidden="1"/>
    <col min="6916" max="6917" width="18.28515625" style="21" hidden="1"/>
    <col min="6918" max="6918" width="3" style="21" hidden="1"/>
    <col min="6919" max="7168" width="9.140625" style="21" hidden="1"/>
    <col min="7169" max="7169" width="2.85546875" style="21" hidden="1"/>
    <col min="7170" max="7170" width="3.140625" style="21" hidden="1"/>
    <col min="7171" max="7171" width="69.28515625" style="21" hidden="1"/>
    <col min="7172" max="7173" width="18.28515625" style="21" hidden="1"/>
    <col min="7174" max="7174" width="3" style="21" hidden="1"/>
    <col min="7175" max="7424" width="9.140625" style="21" hidden="1"/>
    <col min="7425" max="7425" width="2.85546875" style="21" hidden="1"/>
    <col min="7426" max="7426" width="3.140625" style="21" hidden="1"/>
    <col min="7427" max="7427" width="69.28515625" style="21" hidden="1"/>
    <col min="7428" max="7429" width="18.28515625" style="21" hidden="1"/>
    <col min="7430" max="7430" width="3" style="21" hidden="1"/>
    <col min="7431" max="7680" width="9.140625" style="21" hidden="1"/>
    <col min="7681" max="7681" width="2.85546875" style="21" hidden="1"/>
    <col min="7682" max="7682" width="3.140625" style="21" hidden="1"/>
    <col min="7683" max="7683" width="69.28515625" style="21" hidden="1"/>
    <col min="7684" max="7685" width="18.28515625" style="21" hidden="1"/>
    <col min="7686" max="7686" width="3" style="21" hidden="1"/>
    <col min="7687" max="7936" width="9.140625" style="21" hidden="1"/>
    <col min="7937" max="7937" width="2.85546875" style="21" hidden="1"/>
    <col min="7938" max="7938" width="3.140625" style="21" hidden="1"/>
    <col min="7939" max="7939" width="69.28515625" style="21" hidden="1"/>
    <col min="7940" max="7941" width="18.28515625" style="21" hidden="1"/>
    <col min="7942" max="7942" width="3" style="21" hidden="1"/>
    <col min="7943" max="8192" width="9.140625" style="21" hidden="1"/>
    <col min="8193" max="8193" width="2.85546875" style="21" hidden="1"/>
    <col min="8194" max="8194" width="3.140625" style="21" hidden="1"/>
    <col min="8195" max="8195" width="69.28515625" style="21" hidden="1"/>
    <col min="8196" max="8197" width="18.28515625" style="21" hidden="1"/>
    <col min="8198" max="8198" width="3" style="21" hidden="1"/>
    <col min="8199" max="8448" width="9.140625" style="21" hidden="1"/>
    <col min="8449" max="8449" width="2.85546875" style="21" hidden="1"/>
    <col min="8450" max="8450" width="3.140625" style="21" hidden="1"/>
    <col min="8451" max="8451" width="69.28515625" style="21" hidden="1"/>
    <col min="8452" max="8453" width="18.28515625" style="21" hidden="1"/>
    <col min="8454" max="8454" width="3" style="21" hidden="1"/>
    <col min="8455" max="8704" width="9.140625" style="21" hidden="1"/>
    <col min="8705" max="8705" width="2.85546875" style="21" hidden="1"/>
    <col min="8706" max="8706" width="3.140625" style="21" hidden="1"/>
    <col min="8707" max="8707" width="69.28515625" style="21" hidden="1"/>
    <col min="8708" max="8709" width="18.28515625" style="21" hidden="1"/>
    <col min="8710" max="8710" width="3" style="21" hidden="1"/>
    <col min="8711" max="8960" width="9.140625" style="21" hidden="1"/>
    <col min="8961" max="8961" width="2.85546875" style="21" hidden="1"/>
    <col min="8962" max="8962" width="3.140625" style="21" hidden="1"/>
    <col min="8963" max="8963" width="69.28515625" style="21" hidden="1"/>
    <col min="8964" max="8965" width="18.28515625" style="21" hidden="1"/>
    <col min="8966" max="8966" width="3" style="21" hidden="1"/>
    <col min="8967" max="9216" width="9.140625" style="21" hidden="1"/>
    <col min="9217" max="9217" width="2.85546875" style="21" hidden="1"/>
    <col min="9218" max="9218" width="3.140625" style="21" hidden="1"/>
    <col min="9219" max="9219" width="69.28515625" style="21" hidden="1"/>
    <col min="9220" max="9221" width="18.28515625" style="21" hidden="1"/>
    <col min="9222" max="9222" width="3" style="21" hidden="1"/>
    <col min="9223" max="9472" width="9.140625" style="21" hidden="1"/>
    <col min="9473" max="9473" width="2.85546875" style="21" hidden="1"/>
    <col min="9474" max="9474" width="3.140625" style="21" hidden="1"/>
    <col min="9475" max="9475" width="69.28515625" style="21" hidden="1"/>
    <col min="9476" max="9477" width="18.28515625" style="21" hidden="1"/>
    <col min="9478" max="9478" width="3" style="21" hidden="1"/>
    <col min="9479" max="9728" width="9.140625" style="21" hidden="1"/>
    <col min="9729" max="9729" width="2.85546875" style="21" hidden="1"/>
    <col min="9730" max="9730" width="3.140625" style="21" hidden="1"/>
    <col min="9731" max="9731" width="69.28515625" style="21" hidden="1"/>
    <col min="9732" max="9733" width="18.28515625" style="21" hidden="1"/>
    <col min="9734" max="9734" width="3" style="21" hidden="1"/>
    <col min="9735" max="9984" width="9.140625" style="21" hidden="1"/>
    <col min="9985" max="9985" width="2.85546875" style="21" hidden="1"/>
    <col min="9986" max="9986" width="3.140625" style="21" hidden="1"/>
    <col min="9987" max="9987" width="69.28515625" style="21" hidden="1"/>
    <col min="9988" max="9989" width="18.28515625" style="21" hidden="1"/>
    <col min="9990" max="9990" width="3" style="21" hidden="1"/>
    <col min="9991" max="10240" width="9.140625" style="21" hidden="1"/>
    <col min="10241" max="10241" width="2.85546875" style="21" hidden="1"/>
    <col min="10242" max="10242" width="3.140625" style="21" hidden="1"/>
    <col min="10243" max="10243" width="69.28515625" style="21" hidden="1"/>
    <col min="10244" max="10245" width="18.28515625" style="21" hidden="1"/>
    <col min="10246" max="10246" width="3" style="21" hidden="1"/>
    <col min="10247" max="10496" width="9.140625" style="21" hidden="1"/>
    <col min="10497" max="10497" width="2.85546875" style="21" hidden="1"/>
    <col min="10498" max="10498" width="3.140625" style="21" hidden="1"/>
    <col min="10499" max="10499" width="69.28515625" style="21" hidden="1"/>
    <col min="10500" max="10501" width="18.28515625" style="21" hidden="1"/>
    <col min="10502" max="10502" width="3" style="21" hidden="1"/>
    <col min="10503" max="10752" width="9.140625" style="21" hidden="1"/>
    <col min="10753" max="10753" width="2.85546875" style="21" hidden="1"/>
    <col min="10754" max="10754" width="3.140625" style="21" hidden="1"/>
    <col min="10755" max="10755" width="69.28515625" style="21" hidden="1"/>
    <col min="10756" max="10757" width="18.28515625" style="21" hidden="1"/>
    <col min="10758" max="10758" width="3" style="21" hidden="1"/>
    <col min="10759" max="11008" width="9.140625" style="21" hidden="1"/>
    <col min="11009" max="11009" width="2.85546875" style="21" hidden="1"/>
    <col min="11010" max="11010" width="3.140625" style="21" hidden="1"/>
    <col min="11011" max="11011" width="69.28515625" style="21" hidden="1"/>
    <col min="11012" max="11013" width="18.28515625" style="21" hidden="1"/>
    <col min="11014" max="11014" width="3" style="21" hidden="1"/>
    <col min="11015" max="11264" width="9.140625" style="21" hidden="1"/>
    <col min="11265" max="11265" width="2.85546875" style="21" hidden="1"/>
    <col min="11266" max="11266" width="3.140625" style="21" hidden="1"/>
    <col min="11267" max="11267" width="69.28515625" style="21" hidden="1"/>
    <col min="11268" max="11269" width="18.28515625" style="21" hidden="1"/>
    <col min="11270" max="11270" width="3" style="21" hidden="1"/>
    <col min="11271" max="11520" width="9.140625" style="21" hidden="1"/>
    <col min="11521" max="11521" width="2.85546875" style="21" hidden="1"/>
    <col min="11522" max="11522" width="3.140625" style="21" hidden="1"/>
    <col min="11523" max="11523" width="69.28515625" style="21" hidden="1"/>
    <col min="11524" max="11525" width="18.28515625" style="21" hidden="1"/>
    <col min="11526" max="11526" width="3" style="21" hidden="1"/>
    <col min="11527" max="11776" width="9.140625" style="21" hidden="1"/>
    <col min="11777" max="11777" width="2.85546875" style="21" hidden="1"/>
    <col min="11778" max="11778" width="3.140625" style="21" hidden="1"/>
    <col min="11779" max="11779" width="69.28515625" style="21" hidden="1"/>
    <col min="11780" max="11781" width="18.28515625" style="21" hidden="1"/>
    <col min="11782" max="11782" width="3" style="21" hidden="1"/>
    <col min="11783" max="12032" width="9.140625" style="21" hidden="1"/>
    <col min="12033" max="12033" width="2.85546875" style="21" hidden="1"/>
    <col min="12034" max="12034" width="3.140625" style="21" hidden="1"/>
    <col min="12035" max="12035" width="69.28515625" style="21" hidden="1"/>
    <col min="12036" max="12037" width="18.28515625" style="21" hidden="1"/>
    <col min="12038" max="12038" width="3" style="21" hidden="1"/>
    <col min="12039" max="12288" width="9.140625" style="21" hidden="1"/>
    <col min="12289" max="12289" width="2.85546875" style="21" hidden="1"/>
    <col min="12290" max="12290" width="3.140625" style="21" hidden="1"/>
    <col min="12291" max="12291" width="69.28515625" style="21" hidden="1"/>
    <col min="12292" max="12293" width="18.28515625" style="21" hidden="1"/>
    <col min="12294" max="12294" width="3" style="21" hidden="1"/>
    <col min="12295" max="12544" width="9.140625" style="21" hidden="1"/>
    <col min="12545" max="12545" width="2.85546875" style="21" hidden="1"/>
    <col min="12546" max="12546" width="3.140625" style="21" hidden="1"/>
    <col min="12547" max="12547" width="69.28515625" style="21" hidden="1"/>
    <col min="12548" max="12549" width="18.28515625" style="21" hidden="1"/>
    <col min="12550" max="12550" width="3" style="21" hidden="1"/>
    <col min="12551" max="12800" width="9.140625" style="21" hidden="1"/>
    <col min="12801" max="12801" width="2.85546875" style="21" hidden="1"/>
    <col min="12802" max="12802" width="3.140625" style="21" hidden="1"/>
    <col min="12803" max="12803" width="69.28515625" style="21" hidden="1"/>
    <col min="12804" max="12805" width="18.28515625" style="21" hidden="1"/>
    <col min="12806" max="12806" width="3" style="21" hidden="1"/>
    <col min="12807" max="13056" width="9.140625" style="21" hidden="1"/>
    <col min="13057" max="13057" width="2.85546875" style="21" hidden="1"/>
    <col min="13058" max="13058" width="3.140625" style="21" hidden="1"/>
    <col min="13059" max="13059" width="69.28515625" style="21" hidden="1"/>
    <col min="13060" max="13061" width="18.28515625" style="21" hidden="1"/>
    <col min="13062" max="13062" width="3" style="21" hidden="1"/>
    <col min="13063" max="13312" width="9.140625" style="21" hidden="1"/>
    <col min="13313" max="13313" width="2.85546875" style="21" hidden="1"/>
    <col min="13314" max="13314" width="3.140625" style="21" hidden="1"/>
    <col min="13315" max="13315" width="69.28515625" style="21" hidden="1"/>
    <col min="13316" max="13317" width="18.28515625" style="21" hidden="1"/>
    <col min="13318" max="13318" width="3" style="21" hidden="1"/>
    <col min="13319" max="13568" width="9.140625" style="21" hidden="1"/>
    <col min="13569" max="13569" width="2.85546875" style="21" hidden="1"/>
    <col min="13570" max="13570" width="3.140625" style="21" hidden="1"/>
    <col min="13571" max="13571" width="69.28515625" style="21" hidden="1"/>
    <col min="13572" max="13573" width="18.28515625" style="21" hidden="1"/>
    <col min="13574" max="13574" width="3" style="21" hidden="1"/>
    <col min="13575" max="13824" width="9.140625" style="21" hidden="1"/>
    <col min="13825" max="13825" width="2.85546875" style="21" hidden="1"/>
    <col min="13826" max="13826" width="3.140625" style="21" hidden="1"/>
    <col min="13827" max="13827" width="69.28515625" style="21" hidden="1"/>
    <col min="13828" max="13829" width="18.28515625" style="21" hidden="1"/>
    <col min="13830" max="13830" width="3" style="21" hidden="1"/>
    <col min="13831" max="14080" width="9.140625" style="21" hidden="1"/>
    <col min="14081" max="14081" width="2.85546875" style="21" hidden="1"/>
    <col min="14082" max="14082" width="3.140625" style="21" hidden="1"/>
    <col min="14083" max="14083" width="69.28515625" style="21" hidden="1"/>
    <col min="14084" max="14085" width="18.28515625" style="21" hidden="1"/>
    <col min="14086" max="14086" width="3" style="21" hidden="1"/>
    <col min="14087" max="14336" width="9.140625" style="21" hidden="1"/>
    <col min="14337" max="14337" width="2.85546875" style="21" hidden="1"/>
    <col min="14338" max="14338" width="3.140625" style="21" hidden="1"/>
    <col min="14339" max="14339" width="69.28515625" style="21" hidden="1"/>
    <col min="14340" max="14341" width="18.28515625" style="21" hidden="1"/>
    <col min="14342" max="14342" width="3" style="21" hidden="1"/>
    <col min="14343" max="14592" width="9.140625" style="21" hidden="1"/>
    <col min="14593" max="14593" width="2.85546875" style="21" hidden="1"/>
    <col min="14594" max="14594" width="3.140625" style="21" hidden="1"/>
    <col min="14595" max="14595" width="69.28515625" style="21" hidden="1"/>
    <col min="14596" max="14597" width="18.28515625" style="21" hidden="1"/>
    <col min="14598" max="14598" width="3" style="21" hidden="1"/>
    <col min="14599" max="14848" width="9.140625" style="21" hidden="1"/>
    <col min="14849" max="14849" width="2.85546875" style="21" hidden="1"/>
    <col min="14850" max="14850" width="3.140625" style="21" hidden="1"/>
    <col min="14851" max="14851" width="69.28515625" style="21" hidden="1"/>
    <col min="14852" max="14853" width="18.28515625" style="21" hidden="1"/>
    <col min="14854" max="14854" width="3" style="21" hidden="1"/>
    <col min="14855" max="15104" width="9.140625" style="21" hidden="1"/>
    <col min="15105" max="15105" width="2.85546875" style="21" hidden="1"/>
    <col min="15106" max="15106" width="3.140625" style="21" hidden="1"/>
    <col min="15107" max="15107" width="69.28515625" style="21" hidden="1"/>
    <col min="15108" max="15109" width="18.28515625" style="21" hidden="1"/>
    <col min="15110" max="15110" width="3" style="21" hidden="1"/>
    <col min="15111" max="15360" width="9.140625" style="21" hidden="1"/>
    <col min="15361" max="15361" width="2.85546875" style="21" hidden="1"/>
    <col min="15362" max="15362" width="3.140625" style="21" hidden="1"/>
    <col min="15363" max="15363" width="69.28515625" style="21" hidden="1"/>
    <col min="15364" max="15365" width="18.28515625" style="21" hidden="1"/>
    <col min="15366" max="15366" width="3" style="21" hidden="1"/>
    <col min="15367" max="15616" width="9.140625" style="21" hidden="1"/>
    <col min="15617" max="15617" width="2.85546875" style="21" hidden="1"/>
    <col min="15618" max="15618" width="3.140625" style="21" hidden="1"/>
    <col min="15619" max="15619" width="69.28515625" style="21" hidden="1"/>
    <col min="15620" max="15621" width="18.28515625" style="21" hidden="1"/>
    <col min="15622" max="15622" width="3" style="21" hidden="1"/>
    <col min="15623" max="15872" width="9.140625" style="21" hidden="1"/>
    <col min="15873" max="15873" width="2.85546875" style="21" hidden="1"/>
    <col min="15874" max="15874" width="3.140625" style="21" hidden="1"/>
    <col min="15875" max="15875" width="69.28515625" style="21" hidden="1"/>
    <col min="15876" max="15877" width="18.28515625" style="21" hidden="1"/>
    <col min="15878" max="15878" width="3" style="21" hidden="1"/>
    <col min="15879" max="16128" width="9.140625" style="21" hidden="1"/>
    <col min="16129" max="16129" width="2.85546875" style="21" hidden="1"/>
    <col min="16130" max="16130" width="3.140625" style="21" hidden="1"/>
    <col min="16131" max="16131" width="69.28515625" style="21" hidden="1"/>
    <col min="16132" max="16133" width="18.28515625" style="21" hidden="1"/>
    <col min="16134" max="16135" width="3" style="21" hidden="1"/>
    <col min="16136" max="16384" width="9.140625" style="21" hidden="1"/>
  </cols>
  <sheetData>
    <row r="1" spans="1:6" s="20" customFormat="1" ht="14.25" x14ac:dyDescent="0.25">
      <c r="A1" s="29"/>
      <c r="B1" s="30"/>
      <c r="C1" s="31"/>
      <c r="D1" s="31"/>
      <c r="E1" s="31"/>
      <c r="F1" s="32"/>
    </row>
    <row r="2" spans="1:6" ht="14.25" x14ac:dyDescent="0.25">
      <c r="A2" s="32"/>
      <c r="B2" s="33"/>
      <c r="C2" s="32"/>
      <c r="D2" s="32"/>
      <c r="E2" s="32"/>
      <c r="F2" s="32"/>
    </row>
    <row r="3" spans="1:6" ht="14.25" x14ac:dyDescent="0.25">
      <c r="A3" s="32"/>
      <c r="B3" s="34" t="s">
        <v>3</v>
      </c>
      <c r="C3" s="32"/>
      <c r="D3" s="32"/>
      <c r="E3" s="32"/>
      <c r="F3" s="32"/>
    </row>
    <row r="4" spans="1:6" ht="14.25" x14ac:dyDescent="0.25">
      <c r="A4" s="32"/>
      <c r="B4" s="34" t="s">
        <v>47</v>
      </c>
      <c r="C4" s="32"/>
      <c r="D4" s="32"/>
      <c r="E4" s="32"/>
      <c r="F4" s="32"/>
    </row>
    <row r="5" spans="1:6" ht="14.25" x14ac:dyDescent="0.25">
      <c r="A5" s="32"/>
      <c r="B5" s="35" t="str">
        <f>'KM1'!B5</f>
        <v>Data de Atualização: 30/06/2025</v>
      </c>
      <c r="C5" s="32"/>
      <c r="D5" s="32"/>
      <c r="E5" s="32"/>
      <c r="F5" s="32"/>
    </row>
    <row r="6" spans="1:6" ht="14.25" x14ac:dyDescent="0.25">
      <c r="A6" s="32"/>
      <c r="B6" s="35"/>
      <c r="C6" s="32"/>
      <c r="D6" s="32"/>
      <c r="E6" s="32"/>
      <c r="F6" s="32"/>
    </row>
    <row r="7" spans="1:6" ht="14.25" x14ac:dyDescent="0.25">
      <c r="A7" s="32"/>
      <c r="B7" s="34"/>
      <c r="C7" s="32"/>
      <c r="D7" s="32"/>
      <c r="E7" s="32"/>
      <c r="F7" s="32"/>
    </row>
    <row r="8" spans="1:6" s="22" customFormat="1" ht="14.25" x14ac:dyDescent="0.25">
      <c r="A8" s="36"/>
      <c r="B8" s="34"/>
      <c r="C8" s="37"/>
      <c r="D8" s="38"/>
      <c r="E8" s="38" t="s">
        <v>33</v>
      </c>
      <c r="F8" s="32"/>
    </row>
    <row r="9" spans="1:6" s="22" customFormat="1" ht="24" customHeight="1" x14ac:dyDescent="0.25">
      <c r="A9" s="36"/>
      <c r="B9" s="37"/>
      <c r="C9" s="37"/>
      <c r="D9" s="168" t="s">
        <v>139</v>
      </c>
      <c r="E9" s="168"/>
      <c r="F9" s="32"/>
    </row>
    <row r="10" spans="1:6" ht="27" customHeight="1" x14ac:dyDescent="0.25">
      <c r="A10" s="32"/>
      <c r="B10" s="47"/>
      <c r="C10" s="48"/>
      <c r="D10" s="97">
        <v>45838</v>
      </c>
      <c r="E10" s="97">
        <v>45747</v>
      </c>
      <c r="F10" s="32"/>
    </row>
    <row r="11" spans="1:6" ht="22.5" customHeight="1" x14ac:dyDescent="0.25">
      <c r="A11" s="32"/>
      <c r="B11" s="53">
        <v>1</v>
      </c>
      <c r="C11" s="54" t="s">
        <v>4</v>
      </c>
      <c r="D11" s="55">
        <v>0</v>
      </c>
      <c r="E11" s="55">
        <v>0</v>
      </c>
      <c r="F11" s="32"/>
    </row>
    <row r="12" spans="1:6" ht="17.25" customHeight="1" x14ac:dyDescent="0.25">
      <c r="A12" s="32"/>
      <c r="B12" s="39" t="s">
        <v>5</v>
      </c>
      <c r="C12" s="40" t="s">
        <v>43</v>
      </c>
      <c r="D12" s="41">
        <v>0</v>
      </c>
      <c r="E12" s="41">
        <v>0</v>
      </c>
      <c r="F12" s="32"/>
    </row>
    <row r="13" spans="1:6" ht="17.25" customHeight="1" x14ac:dyDescent="0.25">
      <c r="A13" s="32"/>
      <c r="B13" s="39" t="s">
        <v>6</v>
      </c>
      <c r="C13" s="40" t="s">
        <v>44</v>
      </c>
      <c r="D13" s="41">
        <v>0</v>
      </c>
      <c r="E13" s="41">
        <v>0</v>
      </c>
      <c r="F13" s="32"/>
    </row>
    <row r="14" spans="1:6" ht="17.25" customHeight="1" x14ac:dyDescent="0.25">
      <c r="A14" s="32"/>
      <c r="B14" s="39" t="s">
        <v>7</v>
      </c>
      <c r="C14" s="40" t="s">
        <v>45</v>
      </c>
      <c r="D14" s="41">
        <v>0</v>
      </c>
      <c r="E14" s="41">
        <v>0</v>
      </c>
      <c r="F14" s="32"/>
    </row>
    <row r="15" spans="1:6" ht="17.25" customHeight="1" x14ac:dyDescent="0.25">
      <c r="A15" s="32"/>
      <c r="B15" s="39" t="s">
        <v>8</v>
      </c>
      <c r="C15" s="40" t="s">
        <v>46</v>
      </c>
      <c r="D15" s="41">
        <v>0</v>
      </c>
      <c r="E15" s="41">
        <v>0</v>
      </c>
      <c r="F15" s="32"/>
    </row>
    <row r="16" spans="1:6" ht="22.5" customHeight="1" x14ac:dyDescent="0.25">
      <c r="A16" s="32"/>
      <c r="B16" s="53">
        <v>2</v>
      </c>
      <c r="C16" s="54" t="s">
        <v>51</v>
      </c>
      <c r="D16" s="55">
        <v>0</v>
      </c>
      <c r="E16" s="55">
        <v>0</v>
      </c>
      <c r="F16" s="32"/>
    </row>
    <row r="17" spans="1:8" ht="22.5" customHeight="1" x14ac:dyDescent="0.25">
      <c r="A17" s="32"/>
      <c r="B17" s="53">
        <v>3</v>
      </c>
      <c r="C17" s="54" t="s">
        <v>52</v>
      </c>
      <c r="D17" s="55">
        <v>0</v>
      </c>
      <c r="E17" s="55">
        <v>0</v>
      </c>
      <c r="F17" s="32"/>
    </row>
    <row r="18" spans="1:8" ht="22.5" customHeight="1" x14ac:dyDescent="0.25">
      <c r="A18" s="32"/>
      <c r="B18" s="53">
        <v>4</v>
      </c>
      <c r="C18" s="54" t="s">
        <v>53</v>
      </c>
      <c r="D18" s="55">
        <v>0</v>
      </c>
      <c r="E18" s="55">
        <v>0</v>
      </c>
      <c r="F18" s="32"/>
    </row>
    <row r="19" spans="1:8" ht="22.5" customHeight="1" x14ac:dyDescent="0.25">
      <c r="A19" s="32"/>
      <c r="B19" s="53">
        <v>5</v>
      </c>
      <c r="C19" s="54" t="s">
        <v>192</v>
      </c>
      <c r="D19" s="55"/>
      <c r="E19" s="55"/>
      <c r="F19" s="32"/>
    </row>
    <row r="20" spans="1:8" ht="22.5" customHeight="1" x14ac:dyDescent="0.25">
      <c r="A20" s="32"/>
      <c r="B20" s="53">
        <v>6</v>
      </c>
      <c r="C20" s="54" t="s">
        <v>193</v>
      </c>
      <c r="D20" s="55"/>
      <c r="E20" s="55"/>
      <c r="F20" s="32"/>
    </row>
    <row r="21" spans="1:8" ht="22.5" customHeight="1" x14ac:dyDescent="0.25">
      <c r="A21" s="32"/>
      <c r="B21" s="49">
        <v>9</v>
      </c>
      <c r="C21" s="50" t="s">
        <v>9</v>
      </c>
      <c r="D21" s="51">
        <f>+SUM(D11:D18)-D11</f>
        <v>0</v>
      </c>
      <c r="E21" s="51">
        <f>+SUM(E11:E18)-E11</f>
        <v>0</v>
      </c>
      <c r="F21" s="32"/>
    </row>
    <row r="22" spans="1:8" s="25" customFormat="1" ht="12.75" customHeight="1" x14ac:dyDescent="0.25">
      <c r="A22" s="58"/>
      <c r="B22" s="89"/>
      <c r="C22" s="58"/>
      <c r="D22" s="58"/>
      <c r="E22" s="58"/>
      <c r="F22" s="58"/>
      <c r="G22" s="58"/>
      <c r="H22" s="58"/>
    </row>
    <row r="23" spans="1:8" ht="14.25" x14ac:dyDescent="0.25">
      <c r="A23" s="32"/>
      <c r="B23" s="42"/>
      <c r="C23" s="43"/>
      <c r="D23" s="28"/>
      <c r="E23" s="28"/>
      <c r="F23" s="32"/>
    </row>
    <row r="24" spans="1:8" ht="14.25" hidden="1" x14ac:dyDescent="0.25">
      <c r="A24" s="32"/>
      <c r="B24" s="44"/>
      <c r="C24" s="43"/>
      <c r="D24" s="28"/>
      <c r="E24" s="28"/>
      <c r="F24" s="32"/>
    </row>
    <row r="25" spans="1:8" ht="14.25" hidden="1" x14ac:dyDescent="0.25">
      <c r="A25" s="32"/>
      <c r="B25" s="44"/>
      <c r="C25" s="43"/>
      <c r="D25" s="28"/>
      <c r="E25" s="28"/>
      <c r="F25" s="32"/>
    </row>
    <row r="26" spans="1:8" ht="14.25" hidden="1" x14ac:dyDescent="0.25">
      <c r="A26" s="32"/>
      <c r="B26" s="45"/>
      <c r="C26" s="32"/>
      <c r="D26" s="46"/>
      <c r="E26" s="46"/>
      <c r="F26" s="32"/>
    </row>
    <row r="27" spans="1:8" ht="14.25" hidden="1" x14ac:dyDescent="0.25"/>
    <row r="28" spans="1:8" ht="14.25" hidden="1" x14ac:dyDescent="0.25"/>
    <row r="29" spans="1:8" ht="14.25" hidden="1" x14ac:dyDescent="0.25"/>
    <row r="30" spans="1:8" ht="14.25" hidden="1" x14ac:dyDescent="0.25"/>
    <row r="31" spans="1:8" ht="14.25" hidden="1" x14ac:dyDescent="0.25"/>
    <row r="32" spans="1:8" ht="14.25" hidden="1" x14ac:dyDescent="0.25"/>
    <row r="33" spans="2:2" ht="14.25" hidden="1" x14ac:dyDescent="0.25"/>
    <row r="34" spans="2:2" ht="14.25" hidden="1" x14ac:dyDescent="0.25"/>
    <row r="35" spans="2:2" ht="14.25" hidden="1" x14ac:dyDescent="0.25"/>
    <row r="36" spans="2:2" ht="14.25" hidden="1" x14ac:dyDescent="0.25"/>
    <row r="37" spans="2:2" ht="14.25" hidden="1" x14ac:dyDescent="0.25"/>
    <row r="38" spans="2:2" ht="14.25" hidden="1" x14ac:dyDescent="0.25">
      <c r="B38" s="21"/>
    </row>
    <row r="39" spans="2:2" ht="14.25" hidden="1" x14ac:dyDescent="0.25">
      <c r="B39" s="21"/>
    </row>
    <row r="40" spans="2:2" ht="14.25" hidden="1" x14ac:dyDescent="0.25">
      <c r="B40" s="21"/>
    </row>
    <row r="41" spans="2:2" ht="14.25" hidden="1" x14ac:dyDescent="0.25">
      <c r="B41" s="21"/>
    </row>
    <row r="42" spans="2:2" ht="14.25" hidden="1" x14ac:dyDescent="0.25">
      <c r="B42" s="21"/>
    </row>
    <row r="43" spans="2:2" ht="14.25" hidden="1" x14ac:dyDescent="0.25">
      <c r="B43" s="21"/>
    </row>
    <row r="44" spans="2:2" ht="14.25" hidden="1" x14ac:dyDescent="0.25">
      <c r="B44" s="21"/>
    </row>
    <row r="45" spans="2:2" ht="14.25" hidden="1" x14ac:dyDescent="0.25">
      <c r="B45" s="21"/>
    </row>
    <row r="54" spans="2:2" ht="0" hidden="1" customHeight="1" x14ac:dyDescent="0.25">
      <c r="B54" s="21"/>
    </row>
    <row r="55" spans="2:2" ht="0" hidden="1" customHeight="1" x14ac:dyDescent="0.25">
      <c r="B55" s="21"/>
    </row>
    <row r="56" spans="2:2" ht="0" hidden="1" customHeight="1" x14ac:dyDescent="0.25">
      <c r="B56" s="21"/>
    </row>
    <row r="57" spans="2:2" ht="0" hidden="1" customHeight="1" x14ac:dyDescent="0.25">
      <c r="B57" s="21"/>
    </row>
    <row r="58" spans="2:2" ht="0" hidden="1" customHeight="1" x14ac:dyDescent="0.25">
      <c r="B58" s="21"/>
    </row>
    <row r="59" spans="2:2" ht="0" hidden="1" customHeight="1" x14ac:dyDescent="0.25">
      <c r="B59" s="21"/>
    </row>
    <row r="60" spans="2:2" ht="0" hidden="1" customHeight="1" x14ac:dyDescent="0.25">
      <c r="B60" s="21"/>
    </row>
    <row r="61" spans="2:2" ht="0" hidden="1" customHeight="1" x14ac:dyDescent="0.25">
      <c r="B61" s="21"/>
    </row>
    <row r="62" spans="2:2" ht="0" hidden="1" customHeight="1" x14ac:dyDescent="0.25">
      <c r="B62" s="21"/>
    </row>
    <row r="63" spans="2:2" ht="0" hidden="1" customHeight="1" x14ac:dyDescent="0.25">
      <c r="B63" s="21"/>
    </row>
    <row r="64" spans="2:2" ht="0" hidden="1" customHeight="1" x14ac:dyDescent="0.25">
      <c r="B64" s="21"/>
    </row>
    <row r="65" s="21" customFormat="1" ht="0" hidden="1" customHeight="1" x14ac:dyDescent="0.25"/>
    <row r="66" s="21" customFormat="1" ht="0" hidden="1" customHeight="1" x14ac:dyDescent="0.25"/>
    <row r="67" s="21" customFormat="1" ht="0" hidden="1" customHeight="1" x14ac:dyDescent="0.25"/>
    <row r="68" s="21" customFormat="1" ht="0" hidden="1" customHeight="1" x14ac:dyDescent="0.25"/>
    <row r="69" s="21" customFormat="1" ht="0" hidden="1" customHeight="1" x14ac:dyDescent="0.25"/>
    <row r="70" s="21" customFormat="1" ht="0" hidden="1" customHeight="1" x14ac:dyDescent="0.25"/>
    <row r="71" s="21" customFormat="1" ht="0" hidden="1" customHeight="1" x14ac:dyDescent="0.25"/>
    <row r="72" s="21" customFormat="1" ht="0" hidden="1" customHeight="1" x14ac:dyDescent="0.25"/>
    <row r="73" s="21" customFormat="1" ht="0" hidden="1" customHeight="1" x14ac:dyDescent="0.25"/>
    <row r="74" s="21" customFormat="1" ht="0" hidden="1" customHeight="1" x14ac:dyDescent="0.25"/>
    <row r="75" s="21" customFormat="1" ht="0" hidden="1" customHeight="1" x14ac:dyDescent="0.25"/>
    <row r="76" s="21" customFormat="1" ht="0" hidden="1" customHeight="1" x14ac:dyDescent="0.25"/>
    <row r="77" s="21" customFormat="1" ht="0" hidden="1" customHeight="1" x14ac:dyDescent="0.25"/>
    <row r="78" s="21" customFormat="1" ht="0" hidden="1" customHeight="1" x14ac:dyDescent="0.25"/>
    <row r="79" s="21" customFormat="1" ht="0" hidden="1" customHeight="1" x14ac:dyDescent="0.25"/>
    <row r="80" s="21" customFormat="1" ht="0" hidden="1" customHeight="1" x14ac:dyDescent="0.25"/>
    <row r="81" spans="2:2" ht="0" hidden="1" customHeight="1" x14ac:dyDescent="0.25">
      <c r="B81" s="21"/>
    </row>
    <row r="86" spans="2:2" ht="0" hidden="1" customHeight="1" x14ac:dyDescent="0.25">
      <c r="B86" s="21"/>
    </row>
    <row r="87" spans="2:2" ht="0" hidden="1" customHeight="1" x14ac:dyDescent="0.25">
      <c r="B87" s="21"/>
    </row>
  </sheetData>
  <mergeCells count="1">
    <mergeCell ref="D9:E9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&amp;L_x000D_&amp;1#&amp;"Calibri"&amp;10&amp;K0000FF #RESTRITO#</oddFooter>
  </headerFooter>
  <ignoredErrors>
    <ignoredError sqref="D21:E21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8A3E-F9F2-48C7-8323-BD61CD9C0B3C}">
  <sheetPr codeName="Planilha5"/>
  <dimension ref="A1:WVR116"/>
  <sheetViews>
    <sheetView showGridLines="0" zoomScaleNormal="100" workbookViewId="0">
      <selection sqref="A1:H17"/>
    </sheetView>
  </sheetViews>
  <sheetFormatPr defaultColWidth="0" defaultRowHeight="16.5" customHeight="1" zeroHeight="1" x14ac:dyDescent="0.25"/>
  <cols>
    <col min="1" max="1" width="1.140625" style="25" customWidth="1"/>
    <col min="2" max="2" width="3.5703125" style="24" customWidth="1"/>
    <col min="3" max="3" width="44" style="25" customWidth="1"/>
    <col min="4" max="7" width="13.42578125" style="25" customWidth="1"/>
    <col min="8" max="8" width="1.140625" style="25" customWidth="1"/>
    <col min="9" max="256" width="9.140625" style="25" hidden="1"/>
    <col min="257" max="257" width="2.85546875" style="25" hidden="1"/>
    <col min="258" max="258" width="3.5703125" style="25" hidden="1"/>
    <col min="259" max="259" width="36.5703125" style="25" hidden="1"/>
    <col min="260" max="263" width="14.42578125" style="25" hidden="1"/>
    <col min="264" max="264" width="2.85546875" style="25" hidden="1"/>
    <col min="265" max="512" width="9.140625" style="25" hidden="1"/>
    <col min="513" max="513" width="2.85546875" style="25" hidden="1"/>
    <col min="514" max="514" width="3.5703125" style="25" hidden="1"/>
    <col min="515" max="515" width="36.5703125" style="25" hidden="1"/>
    <col min="516" max="519" width="14.42578125" style="25" hidden="1"/>
    <col min="520" max="520" width="2.85546875" style="25" hidden="1"/>
    <col min="521" max="768" width="9.140625" style="25" hidden="1"/>
    <col min="769" max="769" width="2.85546875" style="25" hidden="1"/>
    <col min="770" max="770" width="3.5703125" style="25" hidden="1"/>
    <col min="771" max="771" width="36.5703125" style="25" hidden="1"/>
    <col min="772" max="775" width="14.42578125" style="25" hidden="1"/>
    <col min="776" max="776" width="2.85546875" style="25" hidden="1"/>
    <col min="777" max="1024" width="9.140625" style="25" hidden="1"/>
    <col min="1025" max="1025" width="2.85546875" style="25" hidden="1"/>
    <col min="1026" max="1026" width="3.5703125" style="25" hidden="1"/>
    <col min="1027" max="1027" width="36.5703125" style="25" hidden="1"/>
    <col min="1028" max="1031" width="14.42578125" style="25" hidden="1"/>
    <col min="1032" max="1032" width="2.85546875" style="25" hidden="1"/>
    <col min="1033" max="1280" width="9.140625" style="25" hidden="1"/>
    <col min="1281" max="1281" width="2.85546875" style="25" hidden="1"/>
    <col min="1282" max="1282" width="3.5703125" style="25" hidden="1"/>
    <col min="1283" max="1283" width="36.5703125" style="25" hidden="1"/>
    <col min="1284" max="1287" width="14.42578125" style="25" hidden="1"/>
    <col min="1288" max="1288" width="2.85546875" style="25" hidden="1"/>
    <col min="1289" max="1536" width="9.140625" style="25" hidden="1"/>
    <col min="1537" max="1537" width="2.85546875" style="25" hidden="1"/>
    <col min="1538" max="1538" width="3.5703125" style="25" hidden="1"/>
    <col min="1539" max="1539" width="36.5703125" style="25" hidden="1"/>
    <col min="1540" max="1543" width="14.42578125" style="25" hidden="1"/>
    <col min="1544" max="1544" width="2.85546875" style="25" hidden="1"/>
    <col min="1545" max="1792" width="9.140625" style="25" hidden="1"/>
    <col min="1793" max="1793" width="2.85546875" style="25" hidden="1"/>
    <col min="1794" max="1794" width="3.5703125" style="25" hidden="1"/>
    <col min="1795" max="1795" width="36.5703125" style="25" hidden="1"/>
    <col min="1796" max="1799" width="14.42578125" style="25" hidden="1"/>
    <col min="1800" max="1800" width="2.85546875" style="25" hidden="1"/>
    <col min="1801" max="2048" width="9.140625" style="25" hidden="1"/>
    <col min="2049" max="2049" width="2.85546875" style="25" hidden="1"/>
    <col min="2050" max="2050" width="3.5703125" style="25" hidden="1"/>
    <col min="2051" max="2051" width="36.5703125" style="25" hidden="1"/>
    <col min="2052" max="2055" width="14.42578125" style="25" hidden="1"/>
    <col min="2056" max="2056" width="2.85546875" style="25" hidden="1"/>
    <col min="2057" max="2304" width="9.140625" style="25" hidden="1"/>
    <col min="2305" max="2305" width="2.85546875" style="25" hidden="1"/>
    <col min="2306" max="2306" width="3.5703125" style="25" hidden="1"/>
    <col min="2307" max="2307" width="36.5703125" style="25" hidden="1"/>
    <col min="2308" max="2311" width="14.42578125" style="25" hidden="1"/>
    <col min="2312" max="2312" width="2.85546875" style="25" hidden="1"/>
    <col min="2313" max="2560" width="9.140625" style="25" hidden="1"/>
    <col min="2561" max="2561" width="2.85546875" style="25" hidden="1"/>
    <col min="2562" max="2562" width="3.5703125" style="25" hidden="1"/>
    <col min="2563" max="2563" width="36.5703125" style="25" hidden="1"/>
    <col min="2564" max="2567" width="14.42578125" style="25" hidden="1"/>
    <col min="2568" max="2568" width="2.85546875" style="25" hidden="1"/>
    <col min="2569" max="2816" width="9.140625" style="25" hidden="1"/>
    <col min="2817" max="2817" width="2.85546875" style="25" hidden="1"/>
    <col min="2818" max="2818" width="3.5703125" style="25" hidden="1"/>
    <col min="2819" max="2819" width="36.5703125" style="25" hidden="1"/>
    <col min="2820" max="2823" width="14.42578125" style="25" hidden="1"/>
    <col min="2824" max="2824" width="2.85546875" style="25" hidden="1"/>
    <col min="2825" max="3072" width="9.140625" style="25" hidden="1"/>
    <col min="3073" max="3073" width="2.85546875" style="25" hidden="1"/>
    <col min="3074" max="3074" width="3.5703125" style="25" hidden="1"/>
    <col min="3075" max="3075" width="36.5703125" style="25" hidden="1"/>
    <col min="3076" max="3079" width="14.42578125" style="25" hidden="1"/>
    <col min="3080" max="3080" width="2.85546875" style="25" hidden="1"/>
    <col min="3081" max="3328" width="9.140625" style="25" hidden="1"/>
    <col min="3329" max="3329" width="2.85546875" style="25" hidden="1"/>
    <col min="3330" max="3330" width="3.5703125" style="25" hidden="1"/>
    <col min="3331" max="3331" width="36.5703125" style="25" hidden="1"/>
    <col min="3332" max="3335" width="14.42578125" style="25" hidden="1"/>
    <col min="3336" max="3336" width="2.85546875" style="25" hidden="1"/>
    <col min="3337" max="3584" width="9.140625" style="25" hidden="1"/>
    <col min="3585" max="3585" width="2.85546875" style="25" hidden="1"/>
    <col min="3586" max="3586" width="3.5703125" style="25" hidden="1"/>
    <col min="3587" max="3587" width="36.5703125" style="25" hidden="1"/>
    <col min="3588" max="3591" width="14.42578125" style="25" hidden="1"/>
    <col min="3592" max="3592" width="2.85546875" style="25" hidden="1"/>
    <col min="3593" max="3840" width="9.140625" style="25" hidden="1"/>
    <col min="3841" max="3841" width="2.85546875" style="25" hidden="1"/>
    <col min="3842" max="3842" width="3.5703125" style="25" hidden="1"/>
    <col min="3843" max="3843" width="36.5703125" style="25" hidden="1"/>
    <col min="3844" max="3847" width="14.42578125" style="25" hidden="1"/>
    <col min="3848" max="3848" width="2.85546875" style="25" hidden="1"/>
    <col min="3849" max="4096" width="9.140625" style="25" hidden="1"/>
    <col min="4097" max="4097" width="2.85546875" style="25" hidden="1"/>
    <col min="4098" max="4098" width="3.5703125" style="25" hidden="1"/>
    <col min="4099" max="4099" width="36.5703125" style="25" hidden="1"/>
    <col min="4100" max="4103" width="14.42578125" style="25" hidden="1"/>
    <col min="4104" max="4104" width="2.85546875" style="25" hidden="1"/>
    <col min="4105" max="4352" width="9.140625" style="25" hidden="1"/>
    <col min="4353" max="4353" width="2.85546875" style="25" hidden="1"/>
    <col min="4354" max="4354" width="3.5703125" style="25" hidden="1"/>
    <col min="4355" max="4355" width="36.5703125" style="25" hidden="1"/>
    <col min="4356" max="4359" width="14.42578125" style="25" hidden="1"/>
    <col min="4360" max="4360" width="2.85546875" style="25" hidden="1"/>
    <col min="4361" max="4608" width="9.140625" style="25" hidden="1"/>
    <col min="4609" max="4609" width="2.85546875" style="25" hidden="1"/>
    <col min="4610" max="4610" width="3.5703125" style="25" hidden="1"/>
    <col min="4611" max="4611" width="36.5703125" style="25" hidden="1"/>
    <col min="4612" max="4615" width="14.42578125" style="25" hidden="1"/>
    <col min="4616" max="4616" width="2.85546875" style="25" hidden="1"/>
    <col min="4617" max="4864" width="9.140625" style="25" hidden="1"/>
    <col min="4865" max="4865" width="2.85546875" style="25" hidden="1"/>
    <col min="4866" max="4866" width="3.5703125" style="25" hidden="1"/>
    <col min="4867" max="4867" width="36.5703125" style="25" hidden="1"/>
    <col min="4868" max="4871" width="14.42578125" style="25" hidden="1"/>
    <col min="4872" max="4872" width="2.85546875" style="25" hidden="1"/>
    <col min="4873" max="5120" width="9.140625" style="25" hidden="1"/>
    <col min="5121" max="5121" width="2.85546875" style="25" hidden="1"/>
    <col min="5122" max="5122" width="3.5703125" style="25" hidden="1"/>
    <col min="5123" max="5123" width="36.5703125" style="25" hidden="1"/>
    <col min="5124" max="5127" width="14.42578125" style="25" hidden="1"/>
    <col min="5128" max="5128" width="2.85546875" style="25" hidden="1"/>
    <col min="5129" max="5376" width="9.140625" style="25" hidden="1"/>
    <col min="5377" max="5377" width="2.85546875" style="25" hidden="1"/>
    <col min="5378" max="5378" width="3.5703125" style="25" hidden="1"/>
    <col min="5379" max="5379" width="36.5703125" style="25" hidden="1"/>
    <col min="5380" max="5383" width="14.42578125" style="25" hidden="1"/>
    <col min="5384" max="5384" width="2.85546875" style="25" hidden="1"/>
    <col min="5385" max="5632" width="9.140625" style="25" hidden="1"/>
    <col min="5633" max="5633" width="2.85546875" style="25" hidden="1"/>
    <col min="5634" max="5634" width="3.5703125" style="25" hidden="1"/>
    <col min="5635" max="5635" width="36.5703125" style="25" hidden="1"/>
    <col min="5636" max="5639" width="14.42578125" style="25" hidden="1"/>
    <col min="5640" max="5640" width="2.85546875" style="25" hidden="1"/>
    <col min="5641" max="5888" width="9.140625" style="25" hidden="1"/>
    <col min="5889" max="5889" width="2.85546875" style="25" hidden="1"/>
    <col min="5890" max="5890" width="3.5703125" style="25" hidden="1"/>
    <col min="5891" max="5891" width="36.5703125" style="25" hidden="1"/>
    <col min="5892" max="5895" width="14.42578125" style="25" hidden="1"/>
    <col min="5896" max="5896" width="2.85546875" style="25" hidden="1"/>
    <col min="5897" max="6144" width="9.140625" style="25" hidden="1"/>
    <col min="6145" max="6145" width="2.85546875" style="25" hidden="1"/>
    <col min="6146" max="6146" width="3.5703125" style="25" hidden="1"/>
    <col min="6147" max="6147" width="36.5703125" style="25" hidden="1"/>
    <col min="6148" max="6151" width="14.42578125" style="25" hidden="1"/>
    <col min="6152" max="6152" width="2.85546875" style="25" hidden="1"/>
    <col min="6153" max="6400" width="9.140625" style="25" hidden="1"/>
    <col min="6401" max="6401" width="2.85546875" style="25" hidden="1"/>
    <col min="6402" max="6402" width="3.5703125" style="25" hidden="1"/>
    <col min="6403" max="6403" width="36.5703125" style="25" hidden="1"/>
    <col min="6404" max="6407" width="14.42578125" style="25" hidden="1"/>
    <col min="6408" max="6408" width="2.85546875" style="25" hidden="1"/>
    <col min="6409" max="6656" width="9.140625" style="25" hidden="1"/>
    <col min="6657" max="6657" width="2.85546875" style="25" hidden="1"/>
    <col min="6658" max="6658" width="3.5703125" style="25" hidden="1"/>
    <col min="6659" max="6659" width="36.5703125" style="25" hidden="1"/>
    <col min="6660" max="6663" width="14.42578125" style="25" hidden="1"/>
    <col min="6664" max="6664" width="2.85546875" style="25" hidden="1"/>
    <col min="6665" max="6912" width="9.140625" style="25" hidden="1"/>
    <col min="6913" max="6913" width="2.85546875" style="25" hidden="1"/>
    <col min="6914" max="6914" width="3.5703125" style="25" hidden="1"/>
    <col min="6915" max="6915" width="36.5703125" style="25" hidden="1"/>
    <col min="6916" max="6919" width="14.42578125" style="25" hidden="1"/>
    <col min="6920" max="6920" width="2.85546875" style="25" hidden="1"/>
    <col min="6921" max="7168" width="9.140625" style="25" hidden="1"/>
    <col min="7169" max="7169" width="2.85546875" style="25" hidden="1"/>
    <col min="7170" max="7170" width="3.5703125" style="25" hidden="1"/>
    <col min="7171" max="7171" width="36.5703125" style="25" hidden="1"/>
    <col min="7172" max="7175" width="14.42578125" style="25" hidden="1"/>
    <col min="7176" max="7176" width="2.85546875" style="25" hidden="1"/>
    <col min="7177" max="7424" width="9.140625" style="25" hidden="1"/>
    <col min="7425" max="7425" width="2.85546875" style="25" hidden="1"/>
    <col min="7426" max="7426" width="3.5703125" style="25" hidden="1"/>
    <col min="7427" max="7427" width="36.5703125" style="25" hidden="1"/>
    <col min="7428" max="7431" width="14.42578125" style="25" hidden="1"/>
    <col min="7432" max="7432" width="2.85546875" style="25" hidden="1"/>
    <col min="7433" max="7680" width="9.140625" style="25" hidden="1"/>
    <col min="7681" max="7681" width="2.85546875" style="25" hidden="1"/>
    <col min="7682" max="7682" width="3.5703125" style="25" hidden="1"/>
    <col min="7683" max="7683" width="36.5703125" style="25" hidden="1"/>
    <col min="7684" max="7687" width="14.42578125" style="25" hidden="1"/>
    <col min="7688" max="7688" width="2.85546875" style="25" hidden="1"/>
    <col min="7689" max="7936" width="9.140625" style="25" hidden="1"/>
    <col min="7937" max="7937" width="2.85546875" style="25" hidden="1"/>
    <col min="7938" max="7938" width="3.5703125" style="25" hidden="1"/>
    <col min="7939" max="7939" width="36.5703125" style="25" hidden="1"/>
    <col min="7940" max="7943" width="14.42578125" style="25" hidden="1"/>
    <col min="7944" max="7944" width="2.85546875" style="25" hidden="1"/>
    <col min="7945" max="8192" width="9.140625" style="25" hidden="1"/>
    <col min="8193" max="8193" width="2.85546875" style="25" hidden="1"/>
    <col min="8194" max="8194" width="3.5703125" style="25" hidden="1"/>
    <col min="8195" max="8195" width="36.5703125" style="25" hidden="1"/>
    <col min="8196" max="8199" width="14.42578125" style="25" hidden="1"/>
    <col min="8200" max="8200" width="2.85546875" style="25" hidden="1"/>
    <col min="8201" max="8448" width="9.140625" style="25" hidden="1"/>
    <col min="8449" max="8449" width="2.85546875" style="25" hidden="1"/>
    <col min="8450" max="8450" width="3.5703125" style="25" hidden="1"/>
    <col min="8451" max="8451" width="36.5703125" style="25" hidden="1"/>
    <col min="8452" max="8455" width="14.42578125" style="25" hidden="1"/>
    <col min="8456" max="8456" width="2.85546875" style="25" hidden="1"/>
    <col min="8457" max="8704" width="9.140625" style="25" hidden="1"/>
    <col min="8705" max="8705" width="2.85546875" style="25" hidden="1"/>
    <col min="8706" max="8706" width="3.5703125" style="25" hidden="1"/>
    <col min="8707" max="8707" width="36.5703125" style="25" hidden="1"/>
    <col min="8708" max="8711" width="14.42578125" style="25" hidden="1"/>
    <col min="8712" max="8712" width="2.85546875" style="25" hidden="1"/>
    <col min="8713" max="8960" width="9.140625" style="25" hidden="1"/>
    <col min="8961" max="8961" width="2.85546875" style="25" hidden="1"/>
    <col min="8962" max="8962" width="3.5703125" style="25" hidden="1"/>
    <col min="8963" max="8963" width="36.5703125" style="25" hidden="1"/>
    <col min="8964" max="8967" width="14.42578125" style="25" hidden="1"/>
    <col min="8968" max="8968" width="2.85546875" style="25" hidden="1"/>
    <col min="8969" max="9216" width="9.140625" style="25" hidden="1"/>
    <col min="9217" max="9217" width="2.85546875" style="25" hidden="1"/>
    <col min="9218" max="9218" width="3.5703125" style="25" hidden="1"/>
    <col min="9219" max="9219" width="36.5703125" style="25" hidden="1"/>
    <col min="9220" max="9223" width="14.42578125" style="25" hidden="1"/>
    <col min="9224" max="9224" width="2.85546875" style="25" hidden="1"/>
    <col min="9225" max="9472" width="9.140625" style="25" hidden="1"/>
    <col min="9473" max="9473" width="2.85546875" style="25" hidden="1"/>
    <col min="9474" max="9474" width="3.5703125" style="25" hidden="1"/>
    <col min="9475" max="9475" width="36.5703125" style="25" hidden="1"/>
    <col min="9476" max="9479" width="14.42578125" style="25" hidden="1"/>
    <col min="9480" max="9480" width="2.85546875" style="25" hidden="1"/>
    <col min="9481" max="9728" width="9.140625" style="25" hidden="1"/>
    <col min="9729" max="9729" width="2.85546875" style="25" hidden="1"/>
    <col min="9730" max="9730" width="3.5703125" style="25" hidden="1"/>
    <col min="9731" max="9731" width="36.5703125" style="25" hidden="1"/>
    <col min="9732" max="9735" width="14.42578125" style="25" hidden="1"/>
    <col min="9736" max="9736" width="2.85546875" style="25" hidden="1"/>
    <col min="9737" max="9984" width="9.140625" style="25" hidden="1"/>
    <col min="9985" max="9985" width="2.85546875" style="25" hidden="1"/>
    <col min="9986" max="9986" width="3.5703125" style="25" hidden="1"/>
    <col min="9987" max="9987" width="36.5703125" style="25" hidden="1"/>
    <col min="9988" max="9991" width="14.42578125" style="25" hidden="1"/>
    <col min="9992" max="9992" width="2.85546875" style="25" hidden="1"/>
    <col min="9993" max="10240" width="9.140625" style="25" hidden="1"/>
    <col min="10241" max="10241" width="2.85546875" style="25" hidden="1"/>
    <col min="10242" max="10242" width="3.5703125" style="25" hidden="1"/>
    <col min="10243" max="10243" width="36.5703125" style="25" hidden="1"/>
    <col min="10244" max="10247" width="14.42578125" style="25" hidden="1"/>
    <col min="10248" max="10248" width="2.85546875" style="25" hidden="1"/>
    <col min="10249" max="10496" width="9.140625" style="25" hidden="1"/>
    <col min="10497" max="10497" width="2.85546875" style="25" hidden="1"/>
    <col min="10498" max="10498" width="3.5703125" style="25" hidden="1"/>
    <col min="10499" max="10499" width="36.5703125" style="25" hidden="1"/>
    <col min="10500" max="10503" width="14.42578125" style="25" hidden="1"/>
    <col min="10504" max="10504" width="2.85546875" style="25" hidden="1"/>
    <col min="10505" max="10752" width="9.140625" style="25" hidden="1"/>
    <col min="10753" max="10753" width="2.85546875" style="25" hidden="1"/>
    <col min="10754" max="10754" width="3.5703125" style="25" hidden="1"/>
    <col min="10755" max="10755" width="36.5703125" style="25" hidden="1"/>
    <col min="10756" max="10759" width="14.42578125" style="25" hidden="1"/>
    <col min="10760" max="10760" width="2.85546875" style="25" hidden="1"/>
    <col min="10761" max="11008" width="9.140625" style="25" hidden="1"/>
    <col min="11009" max="11009" width="2.85546875" style="25" hidden="1"/>
    <col min="11010" max="11010" width="3.5703125" style="25" hidden="1"/>
    <col min="11011" max="11011" width="36.5703125" style="25" hidden="1"/>
    <col min="11012" max="11015" width="14.42578125" style="25" hidden="1"/>
    <col min="11016" max="11016" width="2.85546875" style="25" hidden="1"/>
    <col min="11017" max="11264" width="9.140625" style="25" hidden="1"/>
    <col min="11265" max="11265" width="2.85546875" style="25" hidden="1"/>
    <col min="11266" max="11266" width="3.5703125" style="25" hidden="1"/>
    <col min="11267" max="11267" width="36.5703125" style="25" hidden="1"/>
    <col min="11268" max="11271" width="14.42578125" style="25" hidden="1"/>
    <col min="11272" max="11272" width="2.85546875" style="25" hidden="1"/>
    <col min="11273" max="11520" width="9.140625" style="25" hidden="1"/>
    <col min="11521" max="11521" width="2.85546875" style="25" hidden="1"/>
    <col min="11522" max="11522" width="3.5703125" style="25" hidden="1"/>
    <col min="11523" max="11523" width="36.5703125" style="25" hidden="1"/>
    <col min="11524" max="11527" width="14.42578125" style="25" hidden="1"/>
    <col min="11528" max="11528" width="2.85546875" style="25" hidden="1"/>
    <col min="11529" max="11776" width="9.140625" style="25" hidden="1"/>
    <col min="11777" max="11777" width="2.85546875" style="25" hidden="1"/>
    <col min="11778" max="11778" width="3.5703125" style="25" hidden="1"/>
    <col min="11779" max="11779" width="36.5703125" style="25" hidden="1"/>
    <col min="11780" max="11783" width="14.42578125" style="25" hidden="1"/>
    <col min="11784" max="11784" width="2.85546875" style="25" hidden="1"/>
    <col min="11785" max="12032" width="9.140625" style="25" hidden="1"/>
    <col min="12033" max="12033" width="2.85546875" style="25" hidden="1"/>
    <col min="12034" max="12034" width="3.5703125" style="25" hidden="1"/>
    <col min="12035" max="12035" width="36.5703125" style="25" hidden="1"/>
    <col min="12036" max="12039" width="14.42578125" style="25" hidden="1"/>
    <col min="12040" max="12040" width="2.85546875" style="25" hidden="1"/>
    <col min="12041" max="12288" width="9.140625" style="25" hidden="1"/>
    <col min="12289" max="12289" width="2.85546875" style="25" hidden="1"/>
    <col min="12290" max="12290" width="3.5703125" style="25" hidden="1"/>
    <col min="12291" max="12291" width="36.5703125" style="25" hidden="1"/>
    <col min="12292" max="12295" width="14.42578125" style="25" hidden="1"/>
    <col min="12296" max="12296" width="2.85546875" style="25" hidden="1"/>
    <col min="12297" max="12544" width="9.140625" style="25" hidden="1"/>
    <col min="12545" max="12545" width="2.85546875" style="25" hidden="1"/>
    <col min="12546" max="12546" width="3.5703125" style="25" hidden="1"/>
    <col min="12547" max="12547" width="36.5703125" style="25" hidden="1"/>
    <col min="12548" max="12551" width="14.42578125" style="25" hidden="1"/>
    <col min="12552" max="12552" width="2.85546875" style="25" hidden="1"/>
    <col min="12553" max="12800" width="9.140625" style="25" hidden="1"/>
    <col min="12801" max="12801" width="2.85546875" style="25" hidden="1"/>
    <col min="12802" max="12802" width="3.5703125" style="25" hidden="1"/>
    <col min="12803" max="12803" width="36.5703125" style="25" hidden="1"/>
    <col min="12804" max="12807" width="14.42578125" style="25" hidden="1"/>
    <col min="12808" max="12808" width="2.85546875" style="25" hidden="1"/>
    <col min="12809" max="13056" width="9.140625" style="25" hidden="1"/>
    <col min="13057" max="13057" width="2.85546875" style="25" hidden="1"/>
    <col min="13058" max="13058" width="3.5703125" style="25" hidden="1"/>
    <col min="13059" max="13059" width="36.5703125" style="25" hidden="1"/>
    <col min="13060" max="13063" width="14.42578125" style="25" hidden="1"/>
    <col min="13064" max="13064" width="2.85546875" style="25" hidden="1"/>
    <col min="13065" max="13312" width="9.140625" style="25" hidden="1"/>
    <col min="13313" max="13313" width="2.85546875" style="25" hidden="1"/>
    <col min="13314" max="13314" width="3.5703125" style="25" hidden="1"/>
    <col min="13315" max="13315" width="36.5703125" style="25" hidden="1"/>
    <col min="13316" max="13319" width="14.42578125" style="25" hidden="1"/>
    <col min="13320" max="13320" width="2.85546875" style="25" hidden="1"/>
    <col min="13321" max="13568" width="9.140625" style="25" hidden="1"/>
    <col min="13569" max="13569" width="2.85546875" style="25" hidden="1"/>
    <col min="13570" max="13570" width="3.5703125" style="25" hidden="1"/>
    <col min="13571" max="13571" width="36.5703125" style="25" hidden="1"/>
    <col min="13572" max="13575" width="14.42578125" style="25" hidden="1"/>
    <col min="13576" max="13576" width="2.85546875" style="25" hidden="1"/>
    <col min="13577" max="13824" width="9.140625" style="25" hidden="1"/>
    <col min="13825" max="13825" width="2.85546875" style="25" hidden="1"/>
    <col min="13826" max="13826" width="3.5703125" style="25" hidden="1"/>
    <col min="13827" max="13827" width="36.5703125" style="25" hidden="1"/>
    <col min="13828" max="13831" width="14.42578125" style="25" hidden="1"/>
    <col min="13832" max="13832" width="2.85546875" style="25" hidden="1"/>
    <col min="13833" max="14080" width="9.140625" style="25" hidden="1"/>
    <col min="14081" max="14081" width="2.85546875" style="25" hidden="1"/>
    <col min="14082" max="14082" width="3.5703125" style="25" hidden="1"/>
    <col min="14083" max="14083" width="36.5703125" style="25" hidden="1"/>
    <col min="14084" max="14087" width="14.42578125" style="25" hidden="1"/>
    <col min="14088" max="14088" width="2.85546875" style="25" hidden="1"/>
    <col min="14089" max="14336" width="9.140625" style="25" hidden="1"/>
    <col min="14337" max="14337" width="2.85546875" style="25" hidden="1"/>
    <col min="14338" max="14338" width="3.5703125" style="25" hidden="1"/>
    <col min="14339" max="14339" width="36.5703125" style="25" hidden="1"/>
    <col min="14340" max="14343" width="14.42578125" style="25" hidden="1"/>
    <col min="14344" max="14344" width="2.85546875" style="25" hidden="1"/>
    <col min="14345" max="14592" width="9.140625" style="25" hidden="1"/>
    <col min="14593" max="14593" width="2.85546875" style="25" hidden="1"/>
    <col min="14594" max="14594" width="3.5703125" style="25" hidden="1"/>
    <col min="14595" max="14595" width="36.5703125" style="25" hidden="1"/>
    <col min="14596" max="14599" width="14.42578125" style="25" hidden="1"/>
    <col min="14600" max="14600" width="2.85546875" style="25" hidden="1"/>
    <col min="14601" max="14848" width="9.140625" style="25" hidden="1"/>
    <col min="14849" max="14849" width="2.85546875" style="25" hidden="1"/>
    <col min="14850" max="14850" width="3.5703125" style="25" hidden="1"/>
    <col min="14851" max="14851" width="36.5703125" style="25" hidden="1"/>
    <col min="14852" max="14855" width="14.42578125" style="25" hidden="1"/>
    <col min="14856" max="14856" width="2.85546875" style="25" hidden="1"/>
    <col min="14857" max="15104" width="9.140625" style="25" hidden="1"/>
    <col min="15105" max="15105" width="2.85546875" style="25" hidden="1"/>
    <col min="15106" max="15106" width="3.5703125" style="25" hidden="1"/>
    <col min="15107" max="15107" width="36.5703125" style="25" hidden="1"/>
    <col min="15108" max="15111" width="14.42578125" style="25" hidden="1"/>
    <col min="15112" max="15112" width="2.85546875" style="25" hidden="1"/>
    <col min="15113" max="15360" width="9.140625" style="25" hidden="1"/>
    <col min="15361" max="15361" width="2.85546875" style="25" hidden="1"/>
    <col min="15362" max="15362" width="3.5703125" style="25" hidden="1"/>
    <col min="15363" max="15363" width="36.5703125" style="25" hidden="1"/>
    <col min="15364" max="15367" width="14.42578125" style="25" hidden="1"/>
    <col min="15368" max="15368" width="2.85546875" style="25" hidden="1"/>
    <col min="15369" max="15616" width="9.140625" style="25" hidden="1"/>
    <col min="15617" max="15617" width="2.85546875" style="25" hidden="1"/>
    <col min="15618" max="15618" width="3.5703125" style="25" hidden="1"/>
    <col min="15619" max="15619" width="36.5703125" style="25" hidden="1"/>
    <col min="15620" max="15623" width="14.42578125" style="25" hidden="1"/>
    <col min="15624" max="15624" width="2.85546875" style="25" hidden="1"/>
    <col min="15625" max="15872" width="9.140625" style="25" hidden="1"/>
    <col min="15873" max="15873" width="2.85546875" style="25" hidden="1"/>
    <col min="15874" max="15874" width="3.5703125" style="25" hidden="1"/>
    <col min="15875" max="15875" width="36.5703125" style="25" hidden="1"/>
    <col min="15876" max="15879" width="14.42578125" style="25" hidden="1"/>
    <col min="15880" max="15880" width="2.85546875" style="25" hidden="1"/>
    <col min="15881" max="16128" width="9.140625" style="25" hidden="1"/>
    <col min="16129" max="16129" width="2.85546875" style="25" hidden="1"/>
    <col min="16130" max="16130" width="3.5703125" style="25" hidden="1"/>
    <col min="16131" max="16131" width="36.5703125" style="25" hidden="1"/>
    <col min="16132" max="16135" width="14.42578125" style="25" hidden="1"/>
    <col min="16136" max="16136" width="2.85546875" style="25" hidden="1"/>
    <col min="16137" max="16137" width="14.42578125" style="25" hidden="1"/>
    <col min="16138" max="16138" width="2.85546875" style="25" hidden="1"/>
    <col min="16139" max="16384" width="9.140625" style="25" hidden="1"/>
  </cols>
  <sheetData>
    <row r="1" spans="1:10" ht="15" customHeight="1" x14ac:dyDescent="0.25">
      <c r="A1" s="58"/>
      <c r="B1" s="59"/>
      <c r="C1" s="58"/>
      <c r="D1" s="58"/>
      <c r="E1" s="58"/>
      <c r="F1" s="58"/>
      <c r="G1" s="58"/>
      <c r="H1" s="58"/>
    </row>
    <row r="2" spans="1:10" ht="15" customHeight="1" x14ac:dyDescent="0.25">
      <c r="A2" s="58"/>
      <c r="B2" s="58"/>
      <c r="C2" s="58"/>
      <c r="D2" s="58"/>
      <c r="E2" s="58"/>
      <c r="F2" s="58"/>
      <c r="G2" s="58"/>
      <c r="H2" s="58"/>
    </row>
    <row r="3" spans="1:10" ht="15" customHeight="1" x14ac:dyDescent="0.25">
      <c r="A3" s="58"/>
      <c r="B3" s="35" t="s">
        <v>177</v>
      </c>
      <c r="C3" s="58"/>
      <c r="D3" s="58"/>
      <c r="E3" s="58"/>
      <c r="F3" s="58"/>
      <c r="G3" s="58"/>
      <c r="H3" s="58"/>
    </row>
    <row r="4" spans="1:10" ht="15" customHeight="1" x14ac:dyDescent="0.25">
      <c r="A4" s="58"/>
      <c r="B4" s="35" t="s">
        <v>48</v>
      </c>
      <c r="C4" s="58"/>
      <c r="D4" s="58"/>
      <c r="E4" s="58"/>
      <c r="F4" s="58"/>
      <c r="G4" s="58"/>
      <c r="H4" s="58"/>
    </row>
    <row r="5" spans="1:10" ht="15" customHeight="1" x14ac:dyDescent="0.25">
      <c r="A5" s="58"/>
      <c r="B5" s="35" t="s">
        <v>279</v>
      </c>
      <c r="C5" s="58"/>
      <c r="D5" s="58"/>
      <c r="E5" s="58"/>
      <c r="F5" s="58"/>
      <c r="G5" s="58"/>
      <c r="H5" s="58"/>
    </row>
    <row r="6" spans="1:10" ht="9" customHeight="1" x14ac:dyDescent="0.25">
      <c r="A6" s="58"/>
      <c r="B6" s="60"/>
      <c r="C6" s="58"/>
      <c r="D6" s="58"/>
      <c r="E6" s="58"/>
      <c r="F6" s="58"/>
      <c r="G6" s="58"/>
      <c r="H6" s="58"/>
    </row>
    <row r="7" spans="1:10" ht="17.25" customHeight="1" x14ac:dyDescent="0.25">
      <c r="A7" s="58"/>
      <c r="B7" s="35"/>
      <c r="C7" s="58"/>
      <c r="D7" s="58"/>
      <c r="E7" s="58"/>
      <c r="F7" s="58"/>
      <c r="G7" s="58"/>
      <c r="H7" s="58"/>
    </row>
    <row r="8" spans="1:10" ht="16.5" customHeight="1" x14ac:dyDescent="0.25">
      <c r="A8" s="58"/>
      <c r="B8" s="59"/>
      <c r="C8" s="58"/>
      <c r="D8" s="58"/>
      <c r="E8" s="61"/>
      <c r="F8" s="58"/>
      <c r="G8" s="61" t="s">
        <v>33</v>
      </c>
      <c r="H8" s="58"/>
    </row>
    <row r="9" spans="1:10" ht="25.5" customHeight="1" x14ac:dyDescent="0.25">
      <c r="A9" s="58"/>
      <c r="B9" s="70"/>
      <c r="C9" s="71" t="s">
        <v>36</v>
      </c>
      <c r="D9" s="72"/>
      <c r="E9" s="72"/>
      <c r="F9" s="72"/>
      <c r="G9" s="72"/>
      <c r="H9" s="58"/>
    </row>
    <row r="10" spans="1:10" ht="27" customHeight="1" x14ac:dyDescent="0.25">
      <c r="A10" s="58"/>
      <c r="B10" s="59"/>
      <c r="C10" s="62"/>
      <c r="D10" s="169">
        <v>45838</v>
      </c>
      <c r="E10" s="170"/>
      <c r="F10" s="169">
        <v>45747</v>
      </c>
      <c r="G10" s="170"/>
      <c r="H10" s="58"/>
      <c r="J10" s="26"/>
    </row>
    <row r="11" spans="1:10" ht="25.5" customHeight="1" x14ac:dyDescent="0.25">
      <c r="A11" s="58"/>
      <c r="B11" s="73"/>
      <c r="C11" s="74" t="s">
        <v>37</v>
      </c>
      <c r="D11" s="75" t="s">
        <v>34</v>
      </c>
      <c r="E11" s="75" t="s">
        <v>35</v>
      </c>
      <c r="F11" s="75" t="s">
        <v>34</v>
      </c>
      <c r="G11" s="75" t="s">
        <v>35</v>
      </c>
      <c r="H11" s="58"/>
    </row>
    <row r="12" spans="1:10" ht="18" customHeight="1" x14ac:dyDescent="0.25">
      <c r="A12" s="58"/>
      <c r="B12" s="63"/>
      <c r="C12" s="64" t="s">
        <v>38</v>
      </c>
      <c r="D12" s="65" t="s">
        <v>26</v>
      </c>
      <c r="E12" s="65" t="s">
        <v>26</v>
      </c>
      <c r="F12" s="65" t="s">
        <v>26</v>
      </c>
      <c r="G12" s="65" t="s">
        <v>26</v>
      </c>
      <c r="H12" s="58"/>
    </row>
    <row r="13" spans="1:10" ht="18" customHeight="1" x14ac:dyDescent="0.25">
      <c r="A13" s="58"/>
      <c r="B13" s="63"/>
      <c r="C13" s="64" t="s">
        <v>39</v>
      </c>
      <c r="D13" s="65" t="s">
        <v>26</v>
      </c>
      <c r="E13" s="65" t="s">
        <v>26</v>
      </c>
      <c r="F13" s="65" t="s">
        <v>26</v>
      </c>
      <c r="G13" s="65" t="s">
        <v>26</v>
      </c>
      <c r="H13" s="58"/>
    </row>
    <row r="14" spans="1:10" ht="18" customHeight="1" x14ac:dyDescent="0.25">
      <c r="A14" s="58"/>
      <c r="B14" s="63"/>
      <c r="C14" s="64" t="s">
        <v>40</v>
      </c>
      <c r="D14" s="65" t="s">
        <v>26</v>
      </c>
      <c r="E14" s="65" t="s">
        <v>26</v>
      </c>
      <c r="F14" s="65" t="s">
        <v>26</v>
      </c>
      <c r="G14" s="65" t="s">
        <v>26</v>
      </c>
      <c r="H14" s="58"/>
    </row>
    <row r="15" spans="1:10" ht="18" customHeight="1" x14ac:dyDescent="0.25">
      <c r="A15" s="58"/>
      <c r="B15" s="66"/>
      <c r="C15" s="67" t="s">
        <v>41</v>
      </c>
      <c r="D15" s="68" t="s">
        <v>26</v>
      </c>
      <c r="E15" s="68" t="s">
        <v>26</v>
      </c>
      <c r="F15" s="68" t="s">
        <v>26</v>
      </c>
      <c r="G15" s="68" t="s">
        <v>26</v>
      </c>
      <c r="H15" s="58"/>
    </row>
    <row r="16" spans="1:10" ht="12.75" customHeight="1" x14ac:dyDescent="0.25">
      <c r="A16" s="58"/>
      <c r="B16" s="89"/>
      <c r="C16" s="58"/>
      <c r="D16" s="58"/>
      <c r="E16" s="58"/>
      <c r="F16" s="58"/>
      <c r="G16" s="58"/>
      <c r="H16" s="58"/>
    </row>
    <row r="17" spans="1:8" ht="9" customHeight="1" x14ac:dyDescent="0.25">
      <c r="A17" s="58"/>
      <c r="B17" s="69"/>
      <c r="C17" s="58"/>
      <c r="D17" s="58"/>
      <c r="E17" s="58"/>
      <c r="F17" s="58"/>
      <c r="G17" s="58"/>
      <c r="H17" s="58"/>
    </row>
    <row r="18" spans="1:8" ht="12.75" hidden="1" customHeight="1" x14ac:dyDescent="0.25">
      <c r="B18" s="27"/>
      <c r="C18" s="27"/>
      <c r="D18" s="27"/>
      <c r="E18" s="27"/>
      <c r="F18" s="27"/>
      <c r="G18" s="27"/>
    </row>
    <row r="19" spans="1:8" ht="12.75" hidden="1" customHeight="1" x14ac:dyDescent="0.25">
      <c r="B19" s="27"/>
      <c r="C19" s="27"/>
      <c r="D19" s="27"/>
      <c r="E19" s="27"/>
      <c r="F19" s="27"/>
      <c r="G19" s="27"/>
    </row>
    <row r="20" spans="1:8" ht="12.75" hidden="1" customHeight="1" x14ac:dyDescent="0.25">
      <c r="B20" s="27"/>
      <c r="C20" s="27"/>
      <c r="D20" s="27"/>
      <c r="E20" s="27"/>
      <c r="F20" s="27"/>
      <c r="G20" s="27"/>
    </row>
    <row r="21" spans="1:8" ht="16.5" hidden="1" customHeight="1" x14ac:dyDescent="0.25">
      <c r="B21" s="25"/>
    </row>
    <row r="33" s="25" customFormat="1" ht="16.5" hidden="1" customHeight="1" x14ac:dyDescent="0.25"/>
    <row r="34" s="25" customFormat="1" ht="16.5" hidden="1" customHeight="1" x14ac:dyDescent="0.25"/>
    <row r="35" s="25" customFormat="1" ht="16.5" hidden="1" customHeight="1" x14ac:dyDescent="0.25"/>
    <row r="36" s="25" customFormat="1" ht="16.5" hidden="1" customHeight="1" x14ac:dyDescent="0.25"/>
    <row r="37" s="25" customFormat="1" ht="16.5" hidden="1" customHeight="1" x14ac:dyDescent="0.25"/>
    <row r="38" s="25" customFormat="1" ht="16.5" hidden="1" customHeight="1" x14ac:dyDescent="0.25"/>
    <row r="39" s="25" customFormat="1" ht="16.5" hidden="1" customHeight="1" x14ac:dyDescent="0.25"/>
    <row r="40" s="25" customFormat="1" ht="16.5" hidden="1" customHeight="1" x14ac:dyDescent="0.25"/>
    <row r="41" s="25" customFormat="1" ht="16.5" hidden="1" customHeight="1" x14ac:dyDescent="0.25"/>
    <row r="42" s="25" customFormat="1" ht="16.5" hidden="1" customHeight="1" x14ac:dyDescent="0.25"/>
    <row r="43" s="25" customFormat="1" ht="16.5" hidden="1" customHeight="1" x14ac:dyDescent="0.25"/>
    <row r="44" s="25" customFormat="1" ht="16.5" hidden="1" customHeight="1" x14ac:dyDescent="0.25"/>
    <row r="45" s="25" customFormat="1" ht="16.5" hidden="1" customHeight="1" x14ac:dyDescent="0.25"/>
    <row r="46" s="25" customFormat="1" ht="16.5" hidden="1" customHeight="1" x14ac:dyDescent="0.25"/>
    <row r="47" s="25" customFormat="1" ht="16.5" hidden="1" customHeight="1" x14ac:dyDescent="0.25"/>
    <row r="48" s="25" customFormat="1" ht="16.5" hidden="1" customHeight="1" x14ac:dyDescent="0.25"/>
    <row r="49" s="25" customFormat="1" ht="16.5" hidden="1" customHeight="1" x14ac:dyDescent="0.25"/>
    <row r="50" s="25" customFormat="1" ht="16.5" hidden="1" customHeight="1" x14ac:dyDescent="0.25"/>
    <row r="51" s="25" customFormat="1" ht="16.5" hidden="1" customHeight="1" x14ac:dyDescent="0.25"/>
    <row r="52" s="25" customFormat="1" ht="16.5" hidden="1" customHeight="1" x14ac:dyDescent="0.25"/>
    <row r="53" s="25" customFormat="1" ht="16.5" hidden="1" customHeight="1" x14ac:dyDescent="0.25"/>
    <row r="54" s="25" customFormat="1" ht="16.5" hidden="1" customHeight="1" x14ac:dyDescent="0.25"/>
    <row r="55" s="25" customFormat="1" ht="16.5" hidden="1" customHeight="1" x14ac:dyDescent="0.25"/>
    <row r="56" s="25" customFormat="1" ht="16.5" hidden="1" customHeight="1" x14ac:dyDescent="0.25"/>
    <row r="57" s="25" customFormat="1" ht="16.5" hidden="1" customHeight="1" x14ac:dyDescent="0.25"/>
    <row r="58" s="25" customFormat="1" ht="16.5" hidden="1" customHeight="1" x14ac:dyDescent="0.25"/>
    <row r="59" s="25" customFormat="1" ht="16.5" hidden="1" customHeight="1" x14ac:dyDescent="0.25"/>
    <row r="60" s="25" customFormat="1" ht="16.5" hidden="1" customHeight="1" x14ac:dyDescent="0.25"/>
    <row r="61" s="25" customFormat="1" ht="16.5" hidden="1" customHeight="1" x14ac:dyDescent="0.25"/>
    <row r="62" s="25" customFormat="1" ht="16.5" hidden="1" customHeight="1" x14ac:dyDescent="0.25"/>
    <row r="63" s="25" customFormat="1" ht="16.5" hidden="1" customHeight="1" x14ac:dyDescent="0.25"/>
    <row r="64" s="25" customFormat="1" ht="16.5" hidden="1" customHeight="1" x14ac:dyDescent="0.25"/>
    <row r="65" s="25" customFormat="1" ht="16.5" hidden="1" customHeight="1" x14ac:dyDescent="0.25"/>
    <row r="66" s="25" customFormat="1" ht="16.5" hidden="1" customHeight="1" x14ac:dyDescent="0.25"/>
    <row r="67" s="25" customFormat="1" ht="16.5" hidden="1" customHeight="1" x14ac:dyDescent="0.25"/>
    <row r="68" s="25" customFormat="1" ht="16.5" hidden="1" customHeight="1" x14ac:dyDescent="0.25"/>
    <row r="69" s="25" customFormat="1" ht="16.5" hidden="1" customHeight="1" x14ac:dyDescent="0.25"/>
    <row r="70" s="25" customFormat="1" ht="16.5" hidden="1" customHeight="1" x14ac:dyDescent="0.25"/>
    <row r="71" s="25" customFormat="1" ht="16.5" hidden="1" customHeight="1" x14ac:dyDescent="0.25"/>
    <row r="72" s="25" customFormat="1" ht="16.5" hidden="1" customHeight="1" x14ac:dyDescent="0.25"/>
    <row r="73" s="25" customFormat="1" ht="16.5" hidden="1" customHeight="1" x14ac:dyDescent="0.25"/>
    <row r="74" s="25" customFormat="1" ht="16.5" hidden="1" customHeight="1" x14ac:dyDescent="0.25"/>
    <row r="75" s="25" customFormat="1" ht="16.5" hidden="1" customHeight="1" x14ac:dyDescent="0.25"/>
    <row r="76" s="25" customFormat="1" ht="16.5" hidden="1" customHeight="1" x14ac:dyDescent="0.25"/>
    <row r="77" s="25" customFormat="1" ht="16.5" hidden="1" customHeight="1" x14ac:dyDescent="0.25"/>
    <row r="78" s="25" customFormat="1" ht="16.5" hidden="1" customHeight="1" x14ac:dyDescent="0.25"/>
    <row r="79" s="25" customFormat="1" ht="16.5" hidden="1" customHeight="1" x14ac:dyDescent="0.25"/>
    <row r="80" s="25" customFormat="1" ht="16.5" hidden="1" customHeight="1" x14ac:dyDescent="0.25"/>
    <row r="81" s="25" customFormat="1" ht="16.5" hidden="1" customHeight="1" x14ac:dyDescent="0.25"/>
    <row r="82" s="25" customFormat="1" ht="16.5" hidden="1" customHeight="1" x14ac:dyDescent="0.25"/>
    <row r="83" s="25" customFormat="1" ht="16.5" hidden="1" customHeight="1" x14ac:dyDescent="0.25"/>
    <row r="84" s="25" customFormat="1" ht="16.5" hidden="1" customHeight="1" x14ac:dyDescent="0.25"/>
    <row r="85" s="25" customFormat="1" ht="16.5" hidden="1" customHeight="1" x14ac:dyDescent="0.25"/>
    <row r="86" s="25" customFormat="1" ht="16.5" hidden="1" customHeight="1" x14ac:dyDescent="0.25"/>
    <row r="87" s="25" customFormat="1" ht="16.5" hidden="1" customHeight="1" x14ac:dyDescent="0.25"/>
    <row r="88" s="25" customFormat="1" ht="16.5" hidden="1" customHeight="1" x14ac:dyDescent="0.25"/>
    <row r="89" s="25" customFormat="1" ht="16.5" hidden="1" customHeight="1" x14ac:dyDescent="0.25"/>
    <row r="90" s="25" customFormat="1" ht="16.5" hidden="1" customHeight="1" x14ac:dyDescent="0.25"/>
    <row r="91" s="25" customFormat="1" ht="16.5" hidden="1" customHeight="1" x14ac:dyDescent="0.25"/>
    <row r="92" s="25" customFormat="1" ht="16.5" hidden="1" customHeight="1" x14ac:dyDescent="0.25"/>
    <row r="93" s="25" customFormat="1" ht="16.5" hidden="1" customHeight="1" x14ac:dyDescent="0.25"/>
    <row r="94" s="25" customFormat="1" ht="16.5" hidden="1" customHeight="1" x14ac:dyDescent="0.25"/>
    <row r="95" s="25" customFormat="1" ht="16.5" hidden="1" customHeight="1" x14ac:dyDescent="0.25"/>
    <row r="96" s="25" customFormat="1" ht="16.5" hidden="1" customHeight="1" x14ac:dyDescent="0.25"/>
    <row r="97" s="25" customFormat="1" ht="16.5" hidden="1" customHeight="1" x14ac:dyDescent="0.25"/>
    <row r="98" s="25" customFormat="1" ht="16.5" hidden="1" customHeight="1" x14ac:dyDescent="0.25"/>
    <row r="99" s="25" customFormat="1" ht="16.5" hidden="1" customHeight="1" x14ac:dyDescent="0.25"/>
    <row r="100" s="25" customFormat="1" ht="16.5" hidden="1" customHeight="1" x14ac:dyDescent="0.25"/>
    <row r="101" s="25" customFormat="1" ht="16.5" hidden="1" customHeight="1" x14ac:dyDescent="0.25"/>
    <row r="102" s="25" customFormat="1" ht="16.5" hidden="1" customHeight="1" x14ac:dyDescent="0.25"/>
    <row r="103" s="25" customFormat="1" ht="16.5" hidden="1" customHeight="1" x14ac:dyDescent="0.25"/>
    <row r="104" s="25" customFormat="1" ht="16.5" hidden="1" customHeight="1" x14ac:dyDescent="0.25"/>
    <row r="105" s="25" customFormat="1" ht="16.5" hidden="1" customHeight="1" x14ac:dyDescent="0.25"/>
    <row r="106" s="25" customFormat="1" ht="16.5" hidden="1" customHeight="1" x14ac:dyDescent="0.25"/>
    <row r="107" s="25" customFormat="1" ht="16.5" hidden="1" customHeight="1" x14ac:dyDescent="0.25"/>
    <row r="108" s="25" customFormat="1" ht="16.5" hidden="1" customHeight="1" x14ac:dyDescent="0.25"/>
    <row r="109" s="25" customFormat="1" ht="16.5" hidden="1" customHeight="1" x14ac:dyDescent="0.25"/>
    <row r="110" s="25" customFormat="1" ht="16.5" hidden="1" customHeight="1" x14ac:dyDescent="0.25"/>
    <row r="111" s="25" customFormat="1" ht="16.5" hidden="1" customHeight="1" x14ac:dyDescent="0.25"/>
    <row r="112" s="25" customFormat="1" ht="16.5" hidden="1" customHeight="1" x14ac:dyDescent="0.25"/>
    <row r="113" spans="2:2" ht="16.5" hidden="1" customHeight="1" x14ac:dyDescent="0.25">
      <c r="B113" s="25"/>
    </row>
    <row r="114" spans="2:2" ht="16.5" hidden="1" customHeight="1" x14ac:dyDescent="0.25">
      <c r="B114" s="25"/>
    </row>
    <row r="115" spans="2:2" ht="16.5" hidden="1" customHeight="1" x14ac:dyDescent="0.25">
      <c r="B115" s="25"/>
    </row>
    <row r="116" spans="2:2" ht="16.5" hidden="1" customHeight="1" x14ac:dyDescent="0.25">
      <c r="B116" s="25"/>
    </row>
  </sheetData>
  <mergeCells count="2">
    <mergeCell ref="F10:G10"/>
    <mergeCell ref="D10:E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&amp;L_x000D_&amp;1#&amp;"Calibri"&amp;10&amp;K0000FF #RESTRITO#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01FE6-7637-4D97-B429-A94596A122CA}">
  <dimension ref="A1:XFC87"/>
  <sheetViews>
    <sheetView showGridLines="0" zoomScale="93" zoomScaleNormal="93" workbookViewId="0">
      <selection activeCell="F14" sqref="F14"/>
    </sheetView>
  </sheetViews>
  <sheetFormatPr defaultColWidth="0" defaultRowHeight="0" customHeight="1" zeroHeight="1" x14ac:dyDescent="0.25"/>
  <cols>
    <col min="1" max="1" width="1.140625" style="21" customWidth="1"/>
    <col min="2" max="2" width="3.140625" style="23" bestFit="1" customWidth="1"/>
    <col min="3" max="3" width="51.42578125" style="21" customWidth="1"/>
    <col min="4" max="7" width="13.7109375" style="21" customWidth="1"/>
    <col min="8" max="8" width="1.140625" style="21" customWidth="1"/>
    <col min="9" max="258" width="9.140625" style="21" hidden="1"/>
    <col min="259" max="259" width="2.85546875" style="21" hidden="1"/>
    <col min="260" max="260" width="3.140625" style="21" hidden="1"/>
    <col min="261" max="261" width="69.28515625" style="21" hidden="1"/>
    <col min="262" max="263" width="18.28515625" style="21" hidden="1"/>
    <col min="264" max="264" width="3" style="21" hidden="1"/>
    <col min="265" max="514" width="9.140625" style="21" hidden="1"/>
    <col min="515" max="515" width="2.85546875" style="21" hidden="1"/>
    <col min="516" max="516" width="3.140625" style="21" hidden="1"/>
    <col min="517" max="517" width="69.28515625" style="21" hidden="1"/>
    <col min="518" max="519" width="18.28515625" style="21" hidden="1"/>
    <col min="520" max="520" width="3" style="21" hidden="1"/>
    <col min="521" max="770" width="9.140625" style="21" hidden="1"/>
    <col min="771" max="771" width="2.85546875" style="21" hidden="1"/>
    <col min="772" max="772" width="3.140625" style="21" hidden="1"/>
    <col min="773" max="773" width="69.28515625" style="21" hidden="1"/>
    <col min="774" max="775" width="18.28515625" style="21" hidden="1"/>
    <col min="776" max="776" width="3" style="21" hidden="1"/>
    <col min="777" max="1026" width="9.140625" style="21" hidden="1"/>
    <col min="1027" max="1027" width="2.85546875" style="21" hidden="1"/>
    <col min="1028" max="1028" width="3.140625" style="21" hidden="1"/>
    <col min="1029" max="1029" width="69.28515625" style="21" hidden="1"/>
    <col min="1030" max="1031" width="18.28515625" style="21" hidden="1"/>
    <col min="1032" max="1032" width="3" style="21" hidden="1"/>
    <col min="1033" max="1282" width="9.140625" style="21" hidden="1"/>
    <col min="1283" max="1283" width="2.85546875" style="21" hidden="1"/>
    <col min="1284" max="1284" width="3.140625" style="21" hidden="1"/>
    <col min="1285" max="1285" width="69.28515625" style="21" hidden="1"/>
    <col min="1286" max="1287" width="18.28515625" style="21" hidden="1"/>
    <col min="1288" max="1288" width="3" style="21" hidden="1"/>
    <col min="1289" max="1538" width="9.140625" style="21" hidden="1"/>
    <col min="1539" max="1539" width="2.85546875" style="21" hidden="1"/>
    <col min="1540" max="1540" width="3.140625" style="21" hidden="1"/>
    <col min="1541" max="1541" width="69.28515625" style="21" hidden="1"/>
    <col min="1542" max="1543" width="18.28515625" style="21" hidden="1"/>
    <col min="1544" max="1544" width="3" style="21" hidden="1"/>
    <col min="1545" max="1794" width="9.140625" style="21" hidden="1"/>
    <col min="1795" max="1795" width="2.85546875" style="21" hidden="1"/>
    <col min="1796" max="1796" width="3.140625" style="21" hidden="1"/>
    <col min="1797" max="1797" width="69.28515625" style="21" hidden="1"/>
    <col min="1798" max="1799" width="18.28515625" style="21" hidden="1"/>
    <col min="1800" max="1800" width="3" style="21" hidden="1"/>
    <col min="1801" max="2050" width="9.140625" style="21" hidden="1"/>
    <col min="2051" max="2051" width="2.85546875" style="21" hidden="1"/>
    <col min="2052" max="2052" width="3.140625" style="21" hidden="1"/>
    <col min="2053" max="2053" width="69.28515625" style="21" hidden="1"/>
    <col min="2054" max="2055" width="18.28515625" style="21" hidden="1"/>
    <col min="2056" max="2056" width="3" style="21" hidden="1"/>
    <col min="2057" max="2306" width="9.140625" style="21" hidden="1"/>
    <col min="2307" max="2307" width="2.85546875" style="21" hidden="1"/>
    <col min="2308" max="2308" width="3.140625" style="21" hidden="1"/>
    <col min="2309" max="2309" width="69.28515625" style="21" hidden="1"/>
    <col min="2310" max="2311" width="18.28515625" style="21" hidden="1"/>
    <col min="2312" max="2312" width="3" style="21" hidden="1"/>
    <col min="2313" max="2562" width="9.140625" style="21" hidden="1"/>
    <col min="2563" max="2563" width="2.85546875" style="21" hidden="1"/>
    <col min="2564" max="2564" width="3.140625" style="21" hidden="1"/>
    <col min="2565" max="2565" width="69.28515625" style="21" hidden="1"/>
    <col min="2566" max="2567" width="18.28515625" style="21" hidden="1"/>
    <col min="2568" max="2568" width="3" style="21" hidden="1"/>
    <col min="2569" max="2818" width="9.140625" style="21" hidden="1"/>
    <col min="2819" max="2819" width="2.85546875" style="21" hidden="1"/>
    <col min="2820" max="2820" width="3.140625" style="21" hidden="1"/>
    <col min="2821" max="2821" width="69.28515625" style="21" hidden="1"/>
    <col min="2822" max="2823" width="18.28515625" style="21" hidden="1"/>
    <col min="2824" max="2824" width="3" style="21" hidden="1"/>
    <col min="2825" max="3074" width="9.140625" style="21" hidden="1"/>
    <col min="3075" max="3075" width="2.85546875" style="21" hidden="1"/>
    <col min="3076" max="3076" width="3.140625" style="21" hidden="1"/>
    <col min="3077" max="3077" width="69.28515625" style="21" hidden="1"/>
    <col min="3078" max="3079" width="18.28515625" style="21" hidden="1"/>
    <col min="3080" max="3080" width="3" style="21" hidden="1"/>
    <col min="3081" max="3330" width="9.140625" style="21" hidden="1"/>
    <col min="3331" max="3331" width="2.85546875" style="21" hidden="1"/>
    <col min="3332" max="3332" width="3.140625" style="21" hidden="1"/>
    <col min="3333" max="3333" width="69.28515625" style="21" hidden="1"/>
    <col min="3334" max="3335" width="18.28515625" style="21" hidden="1"/>
    <col min="3336" max="3336" width="3" style="21" hidden="1"/>
    <col min="3337" max="3586" width="9.140625" style="21" hidden="1"/>
    <col min="3587" max="3587" width="2.85546875" style="21" hidden="1"/>
    <col min="3588" max="3588" width="3.140625" style="21" hidden="1"/>
    <col min="3589" max="3589" width="69.28515625" style="21" hidden="1"/>
    <col min="3590" max="3591" width="18.28515625" style="21" hidden="1"/>
    <col min="3592" max="3592" width="3" style="21" hidden="1"/>
    <col min="3593" max="3842" width="9.140625" style="21" hidden="1"/>
    <col min="3843" max="3843" width="2.85546875" style="21" hidden="1"/>
    <col min="3844" max="3844" width="3.140625" style="21" hidden="1"/>
    <col min="3845" max="3845" width="69.28515625" style="21" hidden="1"/>
    <col min="3846" max="3847" width="18.28515625" style="21" hidden="1"/>
    <col min="3848" max="3848" width="3" style="21" hidden="1"/>
    <col min="3849" max="4098" width="9.140625" style="21" hidden="1"/>
    <col min="4099" max="4099" width="2.85546875" style="21" hidden="1"/>
    <col min="4100" max="4100" width="3.140625" style="21" hidden="1"/>
    <col min="4101" max="4101" width="69.28515625" style="21" hidden="1"/>
    <col min="4102" max="4103" width="18.28515625" style="21" hidden="1"/>
    <col min="4104" max="4104" width="3" style="21" hidden="1"/>
    <col min="4105" max="4354" width="9.140625" style="21" hidden="1"/>
    <col min="4355" max="4355" width="2.85546875" style="21" hidden="1"/>
    <col min="4356" max="4356" width="3.140625" style="21" hidden="1"/>
    <col min="4357" max="4357" width="69.28515625" style="21" hidden="1"/>
    <col min="4358" max="4359" width="18.28515625" style="21" hidden="1"/>
    <col min="4360" max="4360" width="3" style="21" hidden="1"/>
    <col min="4361" max="4610" width="9.140625" style="21" hidden="1"/>
    <col min="4611" max="4611" width="2.85546875" style="21" hidden="1"/>
    <col min="4612" max="4612" width="3.140625" style="21" hidden="1"/>
    <col min="4613" max="4613" width="69.28515625" style="21" hidden="1"/>
    <col min="4614" max="4615" width="18.28515625" style="21" hidden="1"/>
    <col min="4616" max="4616" width="3" style="21" hidden="1"/>
    <col min="4617" max="4866" width="9.140625" style="21" hidden="1"/>
    <col min="4867" max="4867" width="2.85546875" style="21" hidden="1"/>
    <col min="4868" max="4868" width="3.140625" style="21" hidden="1"/>
    <col min="4869" max="4869" width="69.28515625" style="21" hidden="1"/>
    <col min="4870" max="4871" width="18.28515625" style="21" hidden="1"/>
    <col min="4872" max="4872" width="3" style="21" hidden="1"/>
    <col min="4873" max="5122" width="9.140625" style="21" hidden="1"/>
    <col min="5123" max="5123" width="2.85546875" style="21" hidden="1"/>
    <col min="5124" max="5124" width="3.140625" style="21" hidden="1"/>
    <col min="5125" max="5125" width="69.28515625" style="21" hidden="1"/>
    <col min="5126" max="5127" width="18.28515625" style="21" hidden="1"/>
    <col min="5128" max="5128" width="3" style="21" hidden="1"/>
    <col min="5129" max="5378" width="9.140625" style="21" hidden="1"/>
    <col min="5379" max="5379" width="2.85546875" style="21" hidden="1"/>
    <col min="5380" max="5380" width="3.140625" style="21" hidden="1"/>
    <col min="5381" max="5381" width="69.28515625" style="21" hidden="1"/>
    <col min="5382" max="5383" width="18.28515625" style="21" hidden="1"/>
    <col min="5384" max="5384" width="3" style="21" hidden="1"/>
    <col min="5385" max="5634" width="9.140625" style="21" hidden="1"/>
    <col min="5635" max="5635" width="2.85546875" style="21" hidden="1"/>
    <col min="5636" max="5636" width="3.140625" style="21" hidden="1"/>
    <col min="5637" max="5637" width="69.28515625" style="21" hidden="1"/>
    <col min="5638" max="5639" width="18.28515625" style="21" hidden="1"/>
    <col min="5640" max="5640" width="3" style="21" hidden="1"/>
    <col min="5641" max="5890" width="9.140625" style="21" hidden="1"/>
    <col min="5891" max="5891" width="2.85546875" style="21" hidden="1"/>
    <col min="5892" max="5892" width="3.140625" style="21" hidden="1"/>
    <col min="5893" max="5893" width="69.28515625" style="21" hidden="1"/>
    <col min="5894" max="5895" width="18.28515625" style="21" hidden="1"/>
    <col min="5896" max="5896" width="3" style="21" hidden="1"/>
    <col min="5897" max="6146" width="9.140625" style="21" hidden="1"/>
    <col min="6147" max="6147" width="2.85546875" style="21" hidden="1"/>
    <col min="6148" max="6148" width="3.140625" style="21" hidden="1"/>
    <col min="6149" max="6149" width="69.28515625" style="21" hidden="1"/>
    <col min="6150" max="6151" width="18.28515625" style="21" hidden="1"/>
    <col min="6152" max="6152" width="3" style="21" hidden="1"/>
    <col min="6153" max="6402" width="9.140625" style="21" hidden="1"/>
    <col min="6403" max="6403" width="2.85546875" style="21" hidden="1"/>
    <col min="6404" max="6404" width="3.140625" style="21" hidden="1"/>
    <col min="6405" max="6405" width="69.28515625" style="21" hidden="1"/>
    <col min="6406" max="6407" width="18.28515625" style="21" hidden="1"/>
    <col min="6408" max="6408" width="3" style="21" hidden="1"/>
    <col min="6409" max="6658" width="9.140625" style="21" hidden="1"/>
    <col min="6659" max="6659" width="2.85546875" style="21" hidden="1"/>
    <col min="6660" max="6660" width="3.140625" style="21" hidden="1"/>
    <col min="6661" max="6661" width="69.28515625" style="21" hidden="1"/>
    <col min="6662" max="6663" width="18.28515625" style="21" hidden="1"/>
    <col min="6664" max="6664" width="3" style="21" hidden="1"/>
    <col min="6665" max="6914" width="9.140625" style="21" hidden="1"/>
    <col min="6915" max="6915" width="2.85546875" style="21" hidden="1"/>
    <col min="6916" max="6916" width="3.140625" style="21" hidden="1"/>
    <col min="6917" max="6917" width="69.28515625" style="21" hidden="1"/>
    <col min="6918" max="6919" width="18.28515625" style="21" hidden="1"/>
    <col min="6920" max="6920" width="3" style="21" hidden="1"/>
    <col min="6921" max="7170" width="9.140625" style="21" hidden="1"/>
    <col min="7171" max="7171" width="2.85546875" style="21" hidden="1"/>
    <col min="7172" max="7172" width="3.140625" style="21" hidden="1"/>
    <col min="7173" max="7173" width="69.28515625" style="21" hidden="1"/>
    <col min="7174" max="7175" width="18.28515625" style="21" hidden="1"/>
    <col min="7176" max="7176" width="3" style="21" hidden="1"/>
    <col min="7177" max="7426" width="9.140625" style="21" hidden="1"/>
    <col min="7427" max="7427" width="2.85546875" style="21" hidden="1"/>
    <col min="7428" max="7428" width="3.140625" style="21" hidden="1"/>
    <col min="7429" max="7429" width="69.28515625" style="21" hidden="1"/>
    <col min="7430" max="7431" width="18.28515625" style="21" hidden="1"/>
    <col min="7432" max="7432" width="3" style="21" hidden="1"/>
    <col min="7433" max="7682" width="9.140625" style="21" hidden="1"/>
    <col min="7683" max="7683" width="2.85546875" style="21" hidden="1"/>
    <col min="7684" max="7684" width="3.140625" style="21" hidden="1"/>
    <col min="7685" max="7685" width="69.28515625" style="21" hidden="1"/>
    <col min="7686" max="7687" width="18.28515625" style="21" hidden="1"/>
    <col min="7688" max="7688" width="3" style="21" hidden="1"/>
    <col min="7689" max="7938" width="9.140625" style="21" hidden="1"/>
    <col min="7939" max="7939" width="2.85546875" style="21" hidden="1"/>
    <col min="7940" max="7940" width="3.140625" style="21" hidden="1"/>
    <col min="7941" max="7941" width="69.28515625" style="21" hidden="1"/>
    <col min="7942" max="7943" width="18.28515625" style="21" hidden="1"/>
    <col min="7944" max="7944" width="3" style="21" hidden="1"/>
    <col min="7945" max="8194" width="9.140625" style="21" hidden="1"/>
    <col min="8195" max="8195" width="2.85546875" style="21" hidden="1"/>
    <col min="8196" max="8196" width="3.140625" style="21" hidden="1"/>
    <col min="8197" max="8197" width="69.28515625" style="21" hidden="1"/>
    <col min="8198" max="8199" width="18.28515625" style="21" hidden="1"/>
    <col min="8200" max="8200" width="3" style="21" hidden="1"/>
    <col min="8201" max="8450" width="9.140625" style="21" hidden="1"/>
    <col min="8451" max="8451" width="2.85546875" style="21" hidden="1"/>
    <col min="8452" max="8452" width="3.140625" style="21" hidden="1"/>
    <col min="8453" max="8453" width="69.28515625" style="21" hidden="1"/>
    <col min="8454" max="8455" width="18.28515625" style="21" hidden="1"/>
    <col min="8456" max="8456" width="3" style="21" hidden="1"/>
    <col min="8457" max="8706" width="9.140625" style="21" hidden="1"/>
    <col min="8707" max="8707" width="2.85546875" style="21" hidden="1"/>
    <col min="8708" max="8708" width="3.140625" style="21" hidden="1"/>
    <col min="8709" max="8709" width="69.28515625" style="21" hidden="1"/>
    <col min="8710" max="8711" width="18.28515625" style="21" hidden="1"/>
    <col min="8712" max="8712" width="3" style="21" hidden="1"/>
    <col min="8713" max="8962" width="9.140625" style="21" hidden="1"/>
    <col min="8963" max="8963" width="2.85546875" style="21" hidden="1"/>
    <col min="8964" max="8964" width="3.140625" style="21" hidden="1"/>
    <col min="8965" max="8965" width="69.28515625" style="21" hidden="1"/>
    <col min="8966" max="8967" width="18.28515625" style="21" hidden="1"/>
    <col min="8968" max="8968" width="3" style="21" hidden="1"/>
    <col min="8969" max="9218" width="9.140625" style="21" hidden="1"/>
    <col min="9219" max="9219" width="2.85546875" style="21" hidden="1"/>
    <col min="9220" max="9220" width="3.140625" style="21" hidden="1"/>
    <col min="9221" max="9221" width="69.28515625" style="21" hidden="1"/>
    <col min="9222" max="9223" width="18.28515625" style="21" hidden="1"/>
    <col min="9224" max="9224" width="3" style="21" hidden="1"/>
    <col min="9225" max="9474" width="9.140625" style="21" hidden="1"/>
    <col min="9475" max="9475" width="2.85546875" style="21" hidden="1"/>
    <col min="9476" max="9476" width="3.140625" style="21" hidden="1"/>
    <col min="9477" max="9477" width="69.28515625" style="21" hidden="1"/>
    <col min="9478" max="9479" width="18.28515625" style="21" hidden="1"/>
    <col min="9480" max="9480" width="3" style="21" hidden="1"/>
    <col min="9481" max="9730" width="9.140625" style="21" hidden="1"/>
    <col min="9731" max="9731" width="2.85546875" style="21" hidden="1"/>
    <col min="9732" max="9732" width="3.140625" style="21" hidden="1"/>
    <col min="9733" max="9733" width="69.28515625" style="21" hidden="1"/>
    <col min="9734" max="9735" width="18.28515625" style="21" hidden="1"/>
    <col min="9736" max="9736" width="3" style="21" hidden="1"/>
    <col min="9737" max="9986" width="9.140625" style="21" hidden="1"/>
    <col min="9987" max="9987" width="2.85546875" style="21" hidden="1"/>
    <col min="9988" max="9988" width="3.140625" style="21" hidden="1"/>
    <col min="9989" max="9989" width="69.28515625" style="21" hidden="1"/>
    <col min="9990" max="9991" width="18.28515625" style="21" hidden="1"/>
    <col min="9992" max="9992" width="3" style="21" hidden="1"/>
    <col min="9993" max="10242" width="9.140625" style="21" hidden="1"/>
    <col min="10243" max="10243" width="2.85546875" style="21" hidden="1"/>
    <col min="10244" max="10244" width="3.140625" style="21" hidden="1"/>
    <col min="10245" max="10245" width="69.28515625" style="21" hidden="1"/>
    <col min="10246" max="10247" width="18.28515625" style="21" hidden="1"/>
    <col min="10248" max="10248" width="3" style="21" hidden="1"/>
    <col min="10249" max="10498" width="9.140625" style="21" hidden="1"/>
    <col min="10499" max="10499" width="2.85546875" style="21" hidden="1"/>
    <col min="10500" max="10500" width="3.140625" style="21" hidden="1"/>
    <col min="10501" max="10501" width="69.28515625" style="21" hidden="1"/>
    <col min="10502" max="10503" width="18.28515625" style="21" hidden="1"/>
    <col min="10504" max="10504" width="3" style="21" hidden="1"/>
    <col min="10505" max="10754" width="9.140625" style="21" hidden="1"/>
    <col min="10755" max="10755" width="2.85546875" style="21" hidden="1"/>
    <col min="10756" max="10756" width="3.140625" style="21" hidden="1"/>
    <col min="10757" max="10757" width="69.28515625" style="21" hidden="1"/>
    <col min="10758" max="10759" width="18.28515625" style="21" hidden="1"/>
    <col min="10760" max="10760" width="3" style="21" hidden="1"/>
    <col min="10761" max="11010" width="9.140625" style="21" hidden="1"/>
    <col min="11011" max="11011" width="2.85546875" style="21" hidden="1"/>
    <col min="11012" max="11012" width="3.140625" style="21" hidden="1"/>
    <col min="11013" max="11013" width="69.28515625" style="21" hidden="1"/>
    <col min="11014" max="11015" width="18.28515625" style="21" hidden="1"/>
    <col min="11016" max="11016" width="3" style="21" hidden="1"/>
    <col min="11017" max="11266" width="9.140625" style="21" hidden="1"/>
    <col min="11267" max="11267" width="2.85546875" style="21" hidden="1"/>
    <col min="11268" max="11268" width="3.140625" style="21" hidden="1"/>
    <col min="11269" max="11269" width="69.28515625" style="21" hidden="1"/>
    <col min="11270" max="11271" width="18.28515625" style="21" hidden="1"/>
    <col min="11272" max="11272" width="3" style="21" hidden="1"/>
    <col min="11273" max="11522" width="9.140625" style="21" hidden="1"/>
    <col min="11523" max="11523" width="2.85546875" style="21" hidden="1"/>
    <col min="11524" max="11524" width="3.140625" style="21" hidden="1"/>
    <col min="11525" max="11525" width="69.28515625" style="21" hidden="1"/>
    <col min="11526" max="11527" width="18.28515625" style="21" hidden="1"/>
    <col min="11528" max="11528" width="3" style="21" hidden="1"/>
    <col min="11529" max="11778" width="9.140625" style="21" hidden="1"/>
    <col min="11779" max="11779" width="2.85546875" style="21" hidden="1"/>
    <col min="11780" max="11780" width="3.140625" style="21" hidden="1"/>
    <col min="11781" max="11781" width="69.28515625" style="21" hidden="1"/>
    <col min="11782" max="11783" width="18.28515625" style="21" hidden="1"/>
    <col min="11784" max="11784" width="3" style="21" hidden="1"/>
    <col min="11785" max="12034" width="9.140625" style="21" hidden="1"/>
    <col min="12035" max="12035" width="2.85546875" style="21" hidden="1"/>
    <col min="12036" max="12036" width="3.140625" style="21" hidden="1"/>
    <col min="12037" max="12037" width="69.28515625" style="21" hidden="1"/>
    <col min="12038" max="12039" width="18.28515625" style="21" hidden="1"/>
    <col min="12040" max="12040" width="3" style="21" hidden="1"/>
    <col min="12041" max="12290" width="9.140625" style="21" hidden="1"/>
    <col min="12291" max="12291" width="2.85546875" style="21" hidden="1"/>
    <col min="12292" max="12292" width="3.140625" style="21" hidden="1"/>
    <col min="12293" max="12293" width="69.28515625" style="21" hidden="1"/>
    <col min="12294" max="12295" width="18.28515625" style="21" hidden="1"/>
    <col min="12296" max="12296" width="3" style="21" hidden="1"/>
    <col min="12297" max="12546" width="9.140625" style="21" hidden="1"/>
    <col min="12547" max="12547" width="2.85546875" style="21" hidden="1"/>
    <col min="12548" max="12548" width="3.140625" style="21" hidden="1"/>
    <col min="12549" max="12549" width="69.28515625" style="21" hidden="1"/>
    <col min="12550" max="12551" width="18.28515625" style="21" hidden="1"/>
    <col min="12552" max="12552" width="3" style="21" hidden="1"/>
    <col min="12553" max="12802" width="9.140625" style="21" hidden="1"/>
    <col min="12803" max="12803" width="2.85546875" style="21" hidden="1"/>
    <col min="12804" max="12804" width="3.140625" style="21" hidden="1"/>
    <col min="12805" max="12805" width="69.28515625" style="21" hidden="1"/>
    <col min="12806" max="12807" width="18.28515625" style="21" hidden="1"/>
    <col min="12808" max="12808" width="3" style="21" hidden="1"/>
    <col min="12809" max="13058" width="9.140625" style="21" hidden="1"/>
    <col min="13059" max="13059" width="2.85546875" style="21" hidden="1"/>
    <col min="13060" max="13060" width="3.140625" style="21" hidden="1"/>
    <col min="13061" max="13061" width="69.28515625" style="21" hidden="1"/>
    <col min="13062" max="13063" width="18.28515625" style="21" hidden="1"/>
    <col min="13064" max="13064" width="3" style="21" hidden="1"/>
    <col min="13065" max="13314" width="9.140625" style="21" hidden="1"/>
    <col min="13315" max="13315" width="2.85546875" style="21" hidden="1"/>
    <col min="13316" max="13316" width="3.140625" style="21" hidden="1"/>
    <col min="13317" max="13317" width="69.28515625" style="21" hidden="1"/>
    <col min="13318" max="13319" width="18.28515625" style="21" hidden="1"/>
    <col min="13320" max="13320" width="3" style="21" hidden="1"/>
    <col min="13321" max="13570" width="9.140625" style="21" hidden="1"/>
    <col min="13571" max="13571" width="2.85546875" style="21" hidden="1"/>
    <col min="13572" max="13572" width="3.140625" style="21" hidden="1"/>
    <col min="13573" max="13573" width="69.28515625" style="21" hidden="1"/>
    <col min="13574" max="13575" width="18.28515625" style="21" hidden="1"/>
    <col min="13576" max="13576" width="3" style="21" hidden="1"/>
    <col min="13577" max="13826" width="9.140625" style="21" hidden="1"/>
    <col min="13827" max="13827" width="2.85546875" style="21" hidden="1"/>
    <col min="13828" max="13828" width="3.140625" style="21" hidden="1"/>
    <col min="13829" max="13829" width="69.28515625" style="21" hidden="1"/>
    <col min="13830" max="13831" width="18.28515625" style="21" hidden="1"/>
    <col min="13832" max="13832" width="3" style="21" hidden="1"/>
    <col min="13833" max="14082" width="9.140625" style="21" hidden="1"/>
    <col min="14083" max="14083" width="2.85546875" style="21" hidden="1"/>
    <col min="14084" max="14084" width="3.140625" style="21" hidden="1"/>
    <col min="14085" max="14085" width="69.28515625" style="21" hidden="1"/>
    <col min="14086" max="14087" width="18.28515625" style="21" hidden="1"/>
    <col min="14088" max="14088" width="3" style="21" hidden="1"/>
    <col min="14089" max="14338" width="9.140625" style="21" hidden="1"/>
    <col min="14339" max="14339" width="2.85546875" style="21" hidden="1"/>
    <col min="14340" max="14340" width="3.140625" style="21" hidden="1"/>
    <col min="14341" max="14341" width="69.28515625" style="21" hidden="1"/>
    <col min="14342" max="14343" width="18.28515625" style="21" hidden="1"/>
    <col min="14344" max="14344" width="3" style="21" hidden="1"/>
    <col min="14345" max="14594" width="9.140625" style="21" hidden="1"/>
    <col min="14595" max="14595" width="2.85546875" style="21" hidden="1"/>
    <col min="14596" max="14596" width="3.140625" style="21" hidden="1"/>
    <col min="14597" max="14597" width="69.28515625" style="21" hidden="1"/>
    <col min="14598" max="14599" width="18.28515625" style="21" hidden="1"/>
    <col min="14600" max="14600" width="3" style="21" hidden="1"/>
    <col min="14601" max="14850" width="9.140625" style="21" hidden="1"/>
    <col min="14851" max="14851" width="2.85546875" style="21" hidden="1"/>
    <col min="14852" max="14852" width="3.140625" style="21" hidden="1"/>
    <col min="14853" max="14853" width="69.28515625" style="21" hidden="1"/>
    <col min="14854" max="14855" width="18.28515625" style="21" hidden="1"/>
    <col min="14856" max="14856" width="3" style="21" hidden="1"/>
    <col min="14857" max="15106" width="9.140625" style="21" hidden="1"/>
    <col min="15107" max="15107" width="2.85546875" style="21" hidden="1"/>
    <col min="15108" max="15108" width="3.140625" style="21" hidden="1"/>
    <col min="15109" max="15109" width="69.28515625" style="21" hidden="1"/>
    <col min="15110" max="15111" width="18.28515625" style="21" hidden="1"/>
    <col min="15112" max="15112" width="3" style="21" hidden="1"/>
    <col min="15113" max="15362" width="9.140625" style="21" hidden="1"/>
    <col min="15363" max="15363" width="2.85546875" style="21" hidden="1"/>
    <col min="15364" max="15364" width="3.140625" style="21" hidden="1"/>
    <col min="15365" max="15365" width="69.28515625" style="21" hidden="1"/>
    <col min="15366" max="15367" width="18.28515625" style="21" hidden="1"/>
    <col min="15368" max="15368" width="3" style="21" hidden="1"/>
    <col min="15369" max="15618" width="9.140625" style="21" hidden="1"/>
    <col min="15619" max="15619" width="2.85546875" style="21" hidden="1"/>
    <col min="15620" max="15620" width="3.140625" style="21" hidden="1"/>
    <col min="15621" max="15621" width="69.28515625" style="21" hidden="1"/>
    <col min="15622" max="15623" width="18.28515625" style="21" hidden="1"/>
    <col min="15624" max="15624" width="3" style="21" hidden="1"/>
    <col min="15625" max="15874" width="9.140625" style="21" hidden="1"/>
    <col min="15875" max="15875" width="2.85546875" style="21" hidden="1"/>
    <col min="15876" max="15876" width="3.140625" style="21" hidden="1"/>
    <col min="15877" max="15877" width="69.28515625" style="21" hidden="1"/>
    <col min="15878" max="15879" width="18.28515625" style="21" hidden="1"/>
    <col min="15880" max="15880" width="3" style="21" hidden="1"/>
    <col min="15881" max="16130" width="9.140625" style="21" hidden="1"/>
    <col min="16131" max="16131" width="2.85546875" style="21" hidden="1"/>
    <col min="16132" max="16132" width="3.140625" style="21" hidden="1"/>
    <col min="16133" max="16133" width="69.28515625" style="21" hidden="1"/>
    <col min="16134" max="16135" width="18.28515625" style="21" hidden="1"/>
    <col min="16136" max="16137" width="3" style="21" hidden="1"/>
    <col min="16138" max="16382" width="9.140625" style="21" hidden="1"/>
    <col min="16383" max="16383" width="6" style="21" hidden="1" customWidth="1"/>
    <col min="16384" max="16384" width="6.140625" style="21" hidden="1" customWidth="1"/>
  </cols>
  <sheetData>
    <row r="1" spans="1:8" s="20" customFormat="1" ht="14.25" x14ac:dyDescent="0.25">
      <c r="A1" s="29"/>
      <c r="B1" s="30"/>
      <c r="C1" s="31"/>
      <c r="D1" s="31"/>
      <c r="E1" s="31"/>
      <c r="F1" s="31"/>
      <c r="G1" s="31"/>
      <c r="H1" s="32"/>
    </row>
    <row r="2" spans="1:8" ht="14.25" x14ac:dyDescent="0.25">
      <c r="A2" s="32"/>
      <c r="B2" s="33"/>
      <c r="C2" s="32"/>
      <c r="D2" s="32"/>
      <c r="E2" s="32"/>
      <c r="F2" s="32"/>
      <c r="G2" s="32"/>
      <c r="H2" s="32"/>
    </row>
    <row r="3" spans="1:8" ht="14.25" x14ac:dyDescent="0.25">
      <c r="A3" s="32"/>
      <c r="B3" s="34" t="s">
        <v>73</v>
      </c>
      <c r="C3" s="32"/>
      <c r="D3" s="32"/>
      <c r="E3" s="32"/>
      <c r="F3" s="32"/>
      <c r="G3" s="32"/>
      <c r="H3" s="32"/>
    </row>
    <row r="4" spans="1:8" ht="14.25" x14ac:dyDescent="0.25">
      <c r="A4" s="32"/>
      <c r="B4" s="34" t="s">
        <v>72</v>
      </c>
      <c r="C4" s="32"/>
      <c r="D4" s="32"/>
      <c r="E4" s="32"/>
      <c r="F4" s="32"/>
      <c r="G4" s="32"/>
      <c r="H4" s="32"/>
    </row>
    <row r="5" spans="1:8" ht="14.25" x14ac:dyDescent="0.25">
      <c r="A5" s="32"/>
      <c r="B5" s="35" t="s">
        <v>194</v>
      </c>
      <c r="C5" s="32"/>
      <c r="D5" s="32"/>
      <c r="E5" s="32"/>
      <c r="F5" s="32"/>
      <c r="G5" s="32"/>
      <c r="H5" s="32"/>
    </row>
    <row r="6" spans="1:8" ht="14.25" x14ac:dyDescent="0.25">
      <c r="A6" s="32"/>
      <c r="B6" s="35"/>
      <c r="C6" s="32"/>
      <c r="D6" s="32"/>
      <c r="E6" s="32"/>
      <c r="F6" s="32"/>
      <c r="G6" s="32"/>
      <c r="H6" s="32"/>
    </row>
    <row r="7" spans="1:8" ht="14.25" x14ac:dyDescent="0.25">
      <c r="A7" s="32"/>
      <c r="B7" s="34"/>
      <c r="C7" s="32"/>
      <c r="D7" s="32"/>
      <c r="E7" s="32"/>
      <c r="F7" s="32"/>
      <c r="G7" s="32"/>
      <c r="H7" s="32"/>
    </row>
    <row r="8" spans="1:8" s="22" customFormat="1" ht="14.25" x14ac:dyDescent="0.25">
      <c r="A8" s="36"/>
      <c r="B8" s="37"/>
      <c r="C8" s="37"/>
      <c r="D8" s="38"/>
      <c r="E8" s="38"/>
      <c r="F8" s="38"/>
      <c r="G8" s="38" t="s">
        <v>33</v>
      </c>
      <c r="H8" s="32"/>
    </row>
    <row r="9" spans="1:8" s="22" customFormat="1" ht="24" customHeight="1" x14ac:dyDescent="0.3">
      <c r="A9" s="36"/>
      <c r="B9" s="37"/>
      <c r="C9" s="103"/>
      <c r="D9" s="174" t="s">
        <v>83</v>
      </c>
      <c r="E9" s="174"/>
      <c r="F9" s="174"/>
      <c r="G9" s="174"/>
      <c r="H9" s="32"/>
    </row>
    <row r="10" spans="1:8" s="22" customFormat="1" ht="24" customHeight="1" x14ac:dyDescent="0.3">
      <c r="A10" s="36"/>
      <c r="B10" s="37"/>
      <c r="C10" s="103"/>
      <c r="D10" s="163" t="s">
        <v>74</v>
      </c>
      <c r="E10" s="171"/>
      <c r="F10" s="163" t="s">
        <v>80</v>
      </c>
      <c r="G10" s="163"/>
      <c r="H10" s="32"/>
    </row>
    <row r="11" spans="1:8" ht="27" customHeight="1" x14ac:dyDescent="0.25">
      <c r="A11" s="32"/>
      <c r="B11" s="101"/>
      <c r="C11" s="54" t="s">
        <v>75</v>
      </c>
      <c r="D11" s="97">
        <v>45657</v>
      </c>
      <c r="E11" s="97">
        <v>45291</v>
      </c>
      <c r="F11" s="97">
        <v>45657</v>
      </c>
      <c r="G11" s="97">
        <v>45291</v>
      </c>
      <c r="H11" s="32"/>
    </row>
    <row r="12" spans="1:8" ht="21.75" customHeight="1" x14ac:dyDescent="0.25">
      <c r="A12" s="32"/>
      <c r="B12" s="39"/>
      <c r="C12" s="40" t="s">
        <v>76</v>
      </c>
      <c r="D12" s="15">
        <v>47920.210163815857</v>
      </c>
      <c r="E12" s="99" t="s">
        <v>26</v>
      </c>
      <c r="F12" s="15">
        <v>-72256.07726152672</v>
      </c>
      <c r="G12" s="15">
        <v>-68251.112448148226</v>
      </c>
      <c r="H12" s="32"/>
    </row>
    <row r="13" spans="1:8" ht="21.75" customHeight="1" x14ac:dyDescent="0.25">
      <c r="A13" s="32"/>
      <c r="B13" s="39"/>
      <c r="C13" s="40" t="s">
        <v>77</v>
      </c>
      <c r="D13" s="15">
        <v>-52620.518628160229</v>
      </c>
      <c r="E13" s="99" t="s">
        <v>26</v>
      </c>
      <c r="F13" s="15">
        <v>72256.07726152672</v>
      </c>
      <c r="G13" s="15">
        <v>68251.112448148226</v>
      </c>
      <c r="H13" s="32"/>
    </row>
    <row r="14" spans="1:8" ht="21.75" customHeight="1" x14ac:dyDescent="0.25">
      <c r="A14" s="32"/>
      <c r="B14" s="39"/>
      <c r="C14" s="40" t="s">
        <v>88</v>
      </c>
      <c r="D14" s="121" t="s">
        <v>24</v>
      </c>
      <c r="E14" s="122" t="s">
        <v>24</v>
      </c>
      <c r="F14" s="136"/>
      <c r="G14" s="136"/>
      <c r="H14" s="32"/>
    </row>
    <row r="15" spans="1:8" ht="21.75" customHeight="1" x14ac:dyDescent="0.25">
      <c r="A15" s="32"/>
      <c r="B15" s="39"/>
      <c r="C15" s="40" t="s">
        <v>89</v>
      </c>
      <c r="D15" s="121" t="s">
        <v>24</v>
      </c>
      <c r="E15" s="122" t="s">
        <v>24</v>
      </c>
      <c r="F15" s="136"/>
      <c r="G15" s="136"/>
      <c r="H15" s="32"/>
    </row>
    <row r="16" spans="1:8" ht="21.75" customHeight="1" x14ac:dyDescent="0.25">
      <c r="A16" s="32"/>
      <c r="B16" s="39"/>
      <c r="C16" s="40" t="s">
        <v>90</v>
      </c>
      <c r="D16" s="121" t="s">
        <v>24</v>
      </c>
      <c r="E16" s="122" t="s">
        <v>24</v>
      </c>
      <c r="F16" s="136"/>
      <c r="G16" s="136"/>
      <c r="H16" s="32"/>
    </row>
    <row r="17" spans="1:10" ht="21.75" customHeight="1" x14ac:dyDescent="0.25">
      <c r="A17" s="32"/>
      <c r="B17" s="39"/>
      <c r="C17" s="40" t="s">
        <v>91</v>
      </c>
      <c r="D17" s="121" t="s">
        <v>24</v>
      </c>
      <c r="E17" s="122" t="s">
        <v>24</v>
      </c>
      <c r="F17" s="136"/>
      <c r="G17" s="136"/>
      <c r="H17" s="32"/>
    </row>
    <row r="18" spans="1:10" ht="22.5" customHeight="1" x14ac:dyDescent="0.25">
      <c r="A18" s="32"/>
      <c r="B18" s="102"/>
      <c r="C18" s="50" t="s">
        <v>78</v>
      </c>
      <c r="D18" s="51">
        <f>+MAX(D12:D13)</f>
        <v>47920.210163815857</v>
      </c>
      <c r="E18" s="100">
        <f>+MAX(E12:E13)</f>
        <v>0</v>
      </c>
      <c r="F18" s="51">
        <f>+MAX(F12:F13)</f>
        <v>72256.07726152672</v>
      </c>
      <c r="G18" s="51">
        <f>+MAX(G12:G13)</f>
        <v>68251.112448148226</v>
      </c>
      <c r="H18" s="32"/>
    </row>
    <row r="19" spans="1:10" ht="27" customHeight="1" x14ac:dyDescent="0.25">
      <c r="A19" s="32"/>
      <c r="B19" s="101"/>
      <c r="C19" s="54"/>
      <c r="D19" s="163">
        <f>D11</f>
        <v>45657</v>
      </c>
      <c r="E19" s="171"/>
      <c r="F19" s="163">
        <f>E11</f>
        <v>45291</v>
      </c>
      <c r="G19" s="163"/>
      <c r="H19" s="32"/>
    </row>
    <row r="20" spans="1:10" ht="22.5" customHeight="1" x14ac:dyDescent="0.25">
      <c r="A20" s="32"/>
      <c r="B20" s="102"/>
      <c r="C20" s="50" t="s">
        <v>79</v>
      </c>
      <c r="D20" s="172">
        <f>'KM1'!D14</f>
        <v>1712772</v>
      </c>
      <c r="E20" s="173"/>
      <c r="F20" s="172">
        <f>'KM1'!H14</f>
        <v>1480431</v>
      </c>
      <c r="G20" s="172"/>
      <c r="H20" s="32"/>
    </row>
    <row r="21" spans="1:10" s="25" customFormat="1" ht="12.75" customHeight="1" x14ac:dyDescent="0.25">
      <c r="A21" s="58"/>
      <c r="B21" s="89" t="s">
        <v>82</v>
      </c>
      <c r="C21" s="58"/>
      <c r="D21" s="58"/>
      <c r="E21" s="58"/>
      <c r="F21" s="58"/>
      <c r="G21" s="58"/>
      <c r="H21" s="58"/>
      <c r="I21" s="58"/>
      <c r="J21" s="58"/>
    </row>
    <row r="22" spans="1:10" s="25" customFormat="1" ht="12.75" customHeight="1" x14ac:dyDescent="0.25">
      <c r="A22" s="58"/>
      <c r="B22" s="89" t="s">
        <v>81</v>
      </c>
      <c r="C22" s="58"/>
      <c r="D22" s="58"/>
      <c r="E22" s="58"/>
      <c r="F22" s="58"/>
      <c r="G22" s="58"/>
      <c r="H22" s="58"/>
      <c r="I22" s="58"/>
      <c r="J22" s="58"/>
    </row>
    <row r="23" spans="1:10" ht="14.25" x14ac:dyDescent="0.25">
      <c r="A23" s="32"/>
      <c r="B23" s="42"/>
      <c r="C23" s="43"/>
      <c r="D23" s="28"/>
      <c r="E23" s="28"/>
      <c r="F23" s="28"/>
      <c r="G23" s="28"/>
      <c r="H23" s="32"/>
    </row>
    <row r="24" spans="1:10" ht="14.25" hidden="1" x14ac:dyDescent="0.25">
      <c r="A24" s="32"/>
      <c r="B24" s="44"/>
      <c r="C24" s="43"/>
      <c r="D24" s="28"/>
      <c r="E24" s="28"/>
      <c r="F24" s="28"/>
      <c r="G24" s="28"/>
      <c r="H24" s="32"/>
    </row>
    <row r="25" spans="1:10" ht="14.25" hidden="1" x14ac:dyDescent="0.25">
      <c r="A25" s="32"/>
      <c r="B25" s="44"/>
      <c r="C25" s="43"/>
      <c r="D25" s="28"/>
      <c r="E25" s="28"/>
      <c r="F25" s="28"/>
      <c r="G25" s="28"/>
      <c r="H25" s="32"/>
    </row>
    <row r="26" spans="1:10" ht="14.25" hidden="1" x14ac:dyDescent="0.25">
      <c r="A26" s="32"/>
      <c r="B26" s="45"/>
      <c r="C26" s="32"/>
      <c r="D26" s="46"/>
      <c r="E26" s="46"/>
      <c r="F26" s="46"/>
      <c r="G26" s="46"/>
      <c r="H26" s="32"/>
    </row>
    <row r="27" spans="1:10" ht="14.25" hidden="1" x14ac:dyDescent="0.25"/>
    <row r="28" spans="1:10" ht="14.25" hidden="1" x14ac:dyDescent="0.25"/>
    <row r="29" spans="1:10" ht="14.25" hidden="1" x14ac:dyDescent="0.25"/>
    <row r="30" spans="1:10" ht="14.25" hidden="1" x14ac:dyDescent="0.25"/>
    <row r="31" spans="1:10" ht="14.25" hidden="1" x14ac:dyDescent="0.25"/>
    <row r="32" spans="1:10" ht="14.25" hidden="1" x14ac:dyDescent="0.25"/>
    <row r="33" spans="2:2" ht="14.25" hidden="1" x14ac:dyDescent="0.25"/>
    <row r="34" spans="2:2" ht="14.25" hidden="1" x14ac:dyDescent="0.25"/>
    <row r="35" spans="2:2" ht="14.25" hidden="1" x14ac:dyDescent="0.25"/>
    <row r="36" spans="2:2" ht="14.25" hidden="1" x14ac:dyDescent="0.25"/>
    <row r="37" spans="2:2" ht="14.25" hidden="1" x14ac:dyDescent="0.25"/>
    <row r="38" spans="2:2" ht="14.25" hidden="1" x14ac:dyDescent="0.25">
      <c r="B38" s="21"/>
    </row>
    <row r="39" spans="2:2" ht="14.25" hidden="1" x14ac:dyDescent="0.25">
      <c r="B39" s="21"/>
    </row>
    <row r="40" spans="2:2" ht="14.25" hidden="1" x14ac:dyDescent="0.25">
      <c r="B40" s="21"/>
    </row>
    <row r="41" spans="2:2" ht="14.25" hidden="1" x14ac:dyDescent="0.25">
      <c r="B41" s="21"/>
    </row>
    <row r="42" spans="2:2" ht="14.25" hidden="1" x14ac:dyDescent="0.25">
      <c r="B42" s="21"/>
    </row>
    <row r="43" spans="2:2" ht="14.25" hidden="1" x14ac:dyDescent="0.25">
      <c r="B43" s="21"/>
    </row>
    <row r="44" spans="2:2" ht="14.25" hidden="1" x14ac:dyDescent="0.25">
      <c r="B44" s="21"/>
    </row>
    <row r="45" spans="2:2" ht="14.25" hidden="1" x14ac:dyDescent="0.25">
      <c r="B45" s="21"/>
    </row>
    <row r="54" spans="2:2" ht="0" hidden="1" customHeight="1" x14ac:dyDescent="0.25">
      <c r="B54" s="21"/>
    </row>
    <row r="55" spans="2:2" ht="0" hidden="1" customHeight="1" x14ac:dyDescent="0.25">
      <c r="B55" s="21"/>
    </row>
    <row r="56" spans="2:2" ht="0" hidden="1" customHeight="1" x14ac:dyDescent="0.25">
      <c r="B56" s="21"/>
    </row>
    <row r="57" spans="2:2" ht="0" hidden="1" customHeight="1" x14ac:dyDescent="0.25">
      <c r="B57" s="21"/>
    </row>
    <row r="58" spans="2:2" ht="0" hidden="1" customHeight="1" x14ac:dyDescent="0.25">
      <c r="B58" s="21"/>
    </row>
    <row r="59" spans="2:2" ht="0" hidden="1" customHeight="1" x14ac:dyDescent="0.25">
      <c r="B59" s="21"/>
    </row>
    <row r="60" spans="2:2" ht="0" hidden="1" customHeight="1" x14ac:dyDescent="0.25">
      <c r="B60" s="21"/>
    </row>
    <row r="61" spans="2:2" ht="0" hidden="1" customHeight="1" x14ac:dyDescent="0.25">
      <c r="B61" s="21"/>
    </row>
    <row r="62" spans="2:2" ht="0" hidden="1" customHeight="1" x14ac:dyDescent="0.25">
      <c r="B62" s="21"/>
    </row>
    <row r="63" spans="2:2" ht="0" hidden="1" customHeight="1" x14ac:dyDescent="0.25">
      <c r="B63" s="21"/>
    </row>
    <row r="64" spans="2:2" ht="0" hidden="1" customHeight="1" x14ac:dyDescent="0.25">
      <c r="B64" s="21"/>
    </row>
    <row r="65" s="21" customFormat="1" ht="0" hidden="1" customHeight="1" x14ac:dyDescent="0.25"/>
    <row r="66" s="21" customFormat="1" ht="0" hidden="1" customHeight="1" x14ac:dyDescent="0.25"/>
    <row r="67" s="21" customFormat="1" ht="0" hidden="1" customHeight="1" x14ac:dyDescent="0.25"/>
    <row r="68" s="21" customFormat="1" ht="0" hidden="1" customHeight="1" x14ac:dyDescent="0.25"/>
    <row r="69" s="21" customFormat="1" ht="0" hidden="1" customHeight="1" x14ac:dyDescent="0.25"/>
    <row r="70" s="21" customFormat="1" ht="0" hidden="1" customHeight="1" x14ac:dyDescent="0.25"/>
    <row r="71" s="21" customFormat="1" ht="0" hidden="1" customHeight="1" x14ac:dyDescent="0.25"/>
    <row r="72" s="21" customFormat="1" ht="0" hidden="1" customHeight="1" x14ac:dyDescent="0.25"/>
    <row r="73" s="21" customFormat="1" ht="0" hidden="1" customHeight="1" x14ac:dyDescent="0.25"/>
    <row r="74" s="21" customFormat="1" ht="0" hidden="1" customHeight="1" x14ac:dyDescent="0.25"/>
    <row r="75" s="21" customFormat="1" ht="0" hidden="1" customHeight="1" x14ac:dyDescent="0.25"/>
    <row r="76" s="21" customFormat="1" ht="0" hidden="1" customHeight="1" x14ac:dyDescent="0.25"/>
    <row r="77" s="21" customFormat="1" ht="0" hidden="1" customHeight="1" x14ac:dyDescent="0.25"/>
    <row r="78" s="21" customFormat="1" ht="0" hidden="1" customHeight="1" x14ac:dyDescent="0.25"/>
    <row r="79" s="21" customFormat="1" ht="0" hidden="1" customHeight="1" x14ac:dyDescent="0.25"/>
    <row r="80" s="21" customFormat="1" ht="0" hidden="1" customHeight="1" x14ac:dyDescent="0.25"/>
    <row r="81" spans="2:2" ht="0" hidden="1" customHeight="1" x14ac:dyDescent="0.25">
      <c r="B81" s="21"/>
    </row>
    <row r="86" spans="2:2" ht="0" hidden="1" customHeight="1" x14ac:dyDescent="0.25">
      <c r="B86" s="21"/>
    </row>
    <row r="87" spans="2:2" ht="0" hidden="1" customHeight="1" x14ac:dyDescent="0.25">
      <c r="B87" s="21"/>
    </row>
  </sheetData>
  <mergeCells count="7">
    <mergeCell ref="D19:E19"/>
    <mergeCell ref="F19:G19"/>
    <mergeCell ref="D20:E20"/>
    <mergeCell ref="F20:G20"/>
    <mergeCell ref="D9:G9"/>
    <mergeCell ref="D10:E10"/>
    <mergeCell ref="F10:G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&amp;L_x000D_&amp;1#&amp;"Calibri"&amp;10&amp;K0000FF #RESTRITO#</oddFooter>
  </headerFooter>
  <ignoredErrors>
    <ignoredError sqref="D18 F18:G18" formulaRange="1"/>
  </ignoredErrors>
  <drawing r:id="rId2"/>
</worksheet>
</file>

<file path=docMetadata/LabelInfo.xml><?xml version="1.0" encoding="utf-8"?>
<clbl:labelList xmlns:clbl="http://schemas.microsoft.com/office/2020/mipLabelMetadata">
  <clbl:label id="{6459b2e0-2ec4-47e6-afc1-6e3f8b684f6a}" enabled="1" method="Privileged" siteId="{b417b620-2ae9-4a83-ab6c-7fbd828bd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Índice</vt:lpstr>
      <vt:lpstr>KM1</vt:lpstr>
      <vt:lpstr>OV1</vt:lpstr>
      <vt:lpstr>CR1</vt:lpstr>
      <vt:lpstr>CR2</vt:lpstr>
      <vt:lpstr>CRB</vt:lpstr>
      <vt:lpstr>MR1</vt:lpstr>
      <vt:lpstr>Derivativos</vt:lpstr>
      <vt:lpstr>IRRBB1</vt:lpstr>
      <vt:lpstr>Derivativos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Gomes de Medeiros</dc:creator>
  <cp:lastModifiedBy>Maria Fernanda Sicchieri</cp:lastModifiedBy>
  <cp:lastPrinted>2020-05-27T20:04:06Z</cp:lastPrinted>
  <dcterms:created xsi:type="dcterms:W3CDTF">2020-05-27T17:20:44Z</dcterms:created>
  <dcterms:modified xsi:type="dcterms:W3CDTF">2025-08-21T17:35:18Z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59b2e0-2ec4-47e6-afc1-6e3f8b684f6a_Enabled">
    <vt:lpwstr>true</vt:lpwstr>
  </property>
  <property fmtid="{D5CDD505-2E9C-101B-9397-08002B2CF9AE}" pid="3" name="MSIP_Label_6459b2e0-2ec4-47e6-afc1-6e3f8b684f6a_SetDate">
    <vt:lpwstr>2021-11-17T18:14:54Z</vt:lpwstr>
  </property>
  <property fmtid="{D5CDD505-2E9C-101B-9397-08002B2CF9AE}" pid="4" name="MSIP_Label_6459b2e0-2ec4-47e6-afc1-6e3f8b684f6a_Method">
    <vt:lpwstr>Privileged</vt:lpwstr>
  </property>
  <property fmtid="{D5CDD505-2E9C-101B-9397-08002B2CF9AE}" pid="5" name="MSIP_Label_6459b2e0-2ec4-47e6-afc1-6e3f8b684f6a_Name">
    <vt:lpwstr>6459b2e0-2ec4-47e6-afc1-6e3f8b684f6a</vt:lpwstr>
  </property>
  <property fmtid="{D5CDD505-2E9C-101B-9397-08002B2CF9AE}" pid="6" name="MSIP_Label_6459b2e0-2ec4-47e6-afc1-6e3f8b684f6a_SiteId">
    <vt:lpwstr>b417b620-2ae9-4a83-ab6c-7fbd828bda1d</vt:lpwstr>
  </property>
  <property fmtid="{D5CDD505-2E9C-101B-9397-08002B2CF9AE}" pid="7" name="MSIP_Label_6459b2e0-2ec4-47e6-afc1-6e3f8b684f6a_ActionId">
    <vt:lpwstr>26d2dce0-de09-413d-a69b-00005bf8eb43</vt:lpwstr>
  </property>
  <property fmtid="{D5CDD505-2E9C-101B-9397-08002B2CF9AE}" pid="8" name="MSIP_Label_6459b2e0-2ec4-47e6-afc1-6e3f8b684f6a_ContentBits">
    <vt:lpwstr>0</vt:lpwstr>
  </property>
  <property fmtid="{D5CDD505-2E9C-101B-9397-08002B2CF9AE}" pid="9" name="MSIP_Label_0842cf04-2c31-45f8-9645-98774224a01b_Enabled">
    <vt:lpwstr>true</vt:lpwstr>
  </property>
  <property fmtid="{D5CDD505-2E9C-101B-9397-08002B2CF9AE}" pid="10" name="MSIP_Label_0842cf04-2c31-45f8-9645-98774224a01b_SetDate">
    <vt:lpwstr>2025-08-21T17:35:04Z</vt:lpwstr>
  </property>
  <property fmtid="{D5CDD505-2E9C-101B-9397-08002B2CF9AE}" pid="11" name="MSIP_Label_0842cf04-2c31-45f8-9645-98774224a01b_Method">
    <vt:lpwstr>Standard</vt:lpwstr>
  </property>
  <property fmtid="{D5CDD505-2E9C-101B-9397-08002B2CF9AE}" pid="12" name="MSIP_Label_0842cf04-2c31-45f8-9645-98774224a01b_Name">
    <vt:lpwstr>Restrito</vt:lpwstr>
  </property>
  <property fmtid="{D5CDD505-2E9C-101B-9397-08002B2CF9AE}" pid="13" name="MSIP_Label_0842cf04-2c31-45f8-9645-98774224a01b_SiteId">
    <vt:lpwstr>7ec496a7-d14b-4f3b-a48c-8b7478b1e3e6</vt:lpwstr>
  </property>
  <property fmtid="{D5CDD505-2E9C-101B-9397-08002B2CF9AE}" pid="14" name="MSIP_Label_0842cf04-2c31-45f8-9645-98774224a01b_ActionId">
    <vt:lpwstr>2235dda4-1edb-4a7f-81a2-37d5ffd06a28</vt:lpwstr>
  </property>
  <property fmtid="{D5CDD505-2E9C-101B-9397-08002B2CF9AE}" pid="15" name="MSIP_Label_0842cf04-2c31-45f8-9645-98774224a01b_ContentBits">
    <vt:lpwstr>2</vt:lpwstr>
  </property>
  <property fmtid="{D5CDD505-2E9C-101B-9397-08002B2CF9AE}" pid="16" name="MSIP_Label_0842cf04-2c31-45f8-9645-98774224a01b_Tag">
    <vt:lpwstr>10, 3, 0, 1</vt:lpwstr>
  </property>
</Properties>
</file>