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Z:\Gerenciamento de Capital\Pilar 3\2026\2T2026\"/>
    </mc:Choice>
  </mc:AlternateContent>
  <xr:revisionPtr revIDLastSave="0" documentId="13_ncr:1_{EF3FC992-BD50-493D-9D73-FAFACD36A0DD}" xr6:coauthVersionLast="47" xr6:coauthVersionMax="47" xr10:uidLastSave="{00000000-0000-0000-0000-000000000000}"/>
  <bookViews>
    <workbookView xWindow="-23010" yWindow="630" windowWidth="21270" windowHeight="13560" tabRatio="822" xr2:uid="{39688AF1-0573-4460-B9F1-FF20579AD0B9}"/>
  </bookViews>
  <sheets>
    <sheet name="Índice" sheetId="1" r:id="rId1"/>
    <sheet name="KM1" sheetId="4" r:id="rId2"/>
    <sheet name="OV1" sheetId="23" r:id="rId3"/>
    <sheet name="CR1" sheetId="24" r:id="rId4"/>
    <sheet name="CR2" sheetId="25" r:id="rId5"/>
    <sheet name="CRB" sheetId="26" state="hidden" r:id="rId6"/>
    <sheet name="MR1" sheetId="2" r:id="rId7"/>
    <sheet name="Derivativos" sheetId="3" r:id="rId8"/>
    <sheet name="IRRBB1" sheetId="10" state="hidden" r:id="rId9"/>
    <sheet name="OR1" sheetId="27" state="hidden" r:id="rId10"/>
    <sheet name="OR2" sheetId="28" state="hidden" r:id="rId11"/>
    <sheet name="OR3" sheetId="29" state="hidden" r:id="rId12"/>
    <sheet name="Derivativos DA" sheetId="22" state="hidden" r:id="rId13"/>
  </sheets>
  <externalReferences>
    <externalReference r:id="rId14"/>
    <externalReference r:id="rId15"/>
  </externalReferences>
  <definedNames>
    <definedName name="_AMO_UniqueIdentifier">"'14c51401-3bb6-4eea-a14d-ab0fea1b2e9a'"</definedName>
    <definedName name="_xlnm._FilterDatabase" localSheetId="3" hidden="1">'CR1'!$B$10:$D$18</definedName>
    <definedName name="_xlnm._FilterDatabase" localSheetId="4" hidden="1">'CR2'!$B$8:$E$15</definedName>
    <definedName name="_xlnm._FilterDatabase" localSheetId="5" hidden="1">CRB!#REF!</definedName>
    <definedName name="_xlnm._FilterDatabase" localSheetId="1" hidden="1">'KM1'!$B$10:$I$51</definedName>
    <definedName name="_xlnm._FilterDatabase" localSheetId="9" hidden="1">'OR1'!$B$9:$O$17</definedName>
    <definedName name="_xlnm._FilterDatabase" localSheetId="11" hidden="1">'OR3'!$B$8:$E$13</definedName>
    <definedName name="F1801119" localSheetId="12">'[1]Provisão 04-2013'!#REF!</definedName>
    <definedName name="F1801119">'[1]Provisão 04-2013'!#REF!</definedName>
    <definedName name="TABELA018" localSheetId="12">[2]RWAOPAD!#REF!</definedName>
    <definedName name="TABELA018">[2]RWAOPAD!#REF!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25" l="1"/>
  <c r="H22" i="26"/>
  <c r="J14" i="26"/>
  <c r="B5" i="29" l="1"/>
  <c r="B5" i="28"/>
  <c r="B5" i="27"/>
  <c r="I96" i="26" l="1"/>
  <c r="B5" i="26"/>
  <c r="B7" i="3" l="1"/>
  <c r="G17" i="24"/>
  <c r="H18" i="24"/>
  <c r="G13" i="24"/>
  <c r="G18" i="24" s="1"/>
  <c r="E14" i="24" l="1"/>
  <c r="E18" i="24" l="1"/>
  <c r="I13" i="26"/>
  <c r="B8" i="2"/>
  <c r="B7" i="24"/>
  <c r="B7" i="25"/>
  <c r="B8" i="23"/>
  <c r="F19" i="10"/>
  <c r="D19" i="10"/>
  <c r="D105" i="26" l="1"/>
  <c r="H97" i="26"/>
  <c r="G97" i="26"/>
  <c r="F97" i="26"/>
  <c r="E97" i="26"/>
  <c r="D97" i="26"/>
  <c r="I95" i="26"/>
  <c r="I94" i="26"/>
  <c r="E88" i="26"/>
  <c r="D88" i="26"/>
  <c r="I62" i="26"/>
  <c r="I61" i="26"/>
  <c r="I60" i="26"/>
  <c r="E53" i="26"/>
  <c r="E28" i="26"/>
  <c r="D28" i="26"/>
  <c r="G23" i="26"/>
  <c r="F23" i="26"/>
  <c r="E23" i="26"/>
  <c r="D23" i="26"/>
  <c r="H21" i="26"/>
  <c r="H20" i="26"/>
  <c r="I15" i="26"/>
  <c r="H15" i="26"/>
  <c r="G15" i="26"/>
  <c r="F15" i="26"/>
  <c r="E15" i="26"/>
  <c r="D15" i="26"/>
  <c r="J13" i="26"/>
  <c r="J12" i="26"/>
  <c r="F18" i="24"/>
  <c r="D18" i="24"/>
  <c r="I17" i="24"/>
  <c r="D53" i="26" s="1"/>
  <c r="I16" i="24"/>
  <c r="I15" i="24"/>
  <c r="I14" i="24"/>
  <c r="I13" i="24"/>
  <c r="I97" i="26" l="1"/>
  <c r="E50" i="26"/>
  <c r="E54" i="26" s="1"/>
  <c r="D50" i="26"/>
  <c r="D54" i="26" s="1"/>
  <c r="H23" i="26"/>
  <c r="I18" i="24"/>
  <c r="J15" i="26"/>
  <c r="E112" i="26" l="1"/>
  <c r="E111" i="26"/>
  <c r="B5" i="22"/>
  <c r="E22" i="2"/>
  <c r="E11" i="22"/>
  <c r="D11" i="22"/>
  <c r="E39" i="22" l="1"/>
  <c r="D39" i="22"/>
  <c r="E30" i="22"/>
  <c r="D30" i="22"/>
  <c r="E21" i="22"/>
  <c r="D21" i="22"/>
  <c r="E12" i="22"/>
  <c r="D12" i="22"/>
  <c r="D22" i="2" l="1"/>
  <c r="F20" i="10" l="1"/>
  <c r="D20" i="10"/>
  <c r="D18" i="10" l="1"/>
  <c r="E18" i="10"/>
  <c r="G18" i="10" l="1"/>
  <c r="F18" i="10"/>
</calcChain>
</file>

<file path=xl/sharedStrings.xml><?xml version="1.0" encoding="utf-8"?>
<sst xmlns="http://schemas.openxmlformats.org/spreadsheetml/2006/main" count="539" uniqueCount="334">
  <si>
    <t xml:space="preserve">             KM1 - Informações quantitativas sobre os requerimentos prudenciais</t>
  </si>
  <si>
    <t xml:space="preserve">             OV1 - Visão geral dos ativos ponderados pelo risco (RWA)</t>
  </si>
  <si>
    <t xml:space="preserve">             MR1 - Abordagem padronizada - fatores de risco associados ao risco de mercado</t>
  </si>
  <si>
    <t>Tabela MR1: Abordagem padronizada - fatores de risco associados ao risco de mercado</t>
  </si>
  <si>
    <t>Taxas de juros</t>
  </si>
  <si>
    <t>1a</t>
  </si>
  <si>
    <t>1b</t>
  </si>
  <si>
    <t>1c</t>
  </si>
  <si>
    <t>1d</t>
  </si>
  <si>
    <t>Total</t>
  </si>
  <si>
    <t>Tabela KM1: Informações quantitativas sobre os requerimentos prudenciais</t>
  </si>
  <si>
    <t>a</t>
  </si>
  <si>
    <t>b</t>
  </si>
  <si>
    <t>c</t>
  </si>
  <si>
    <t>d</t>
  </si>
  <si>
    <t>e</t>
  </si>
  <si>
    <t>Capital regulamentar</t>
  </si>
  <si>
    <t>3b</t>
  </si>
  <si>
    <t>3c</t>
  </si>
  <si>
    <t>Ativos ponderados pelo risco (RWA)</t>
  </si>
  <si>
    <t>Capital regulamentar como proporção do RWA</t>
  </si>
  <si>
    <t>Adicional de Capital Principal (ACP) como proporção do RWA</t>
  </si>
  <si>
    <t>Razão de Alavancagem (RA)</t>
  </si>
  <si>
    <t>Indicador de Liquidez de Curto Prazo (LCR)</t>
  </si>
  <si>
    <t>NA</t>
  </si>
  <si>
    <t>Indicador de Liquidez de Longo Prazo (NSFR)</t>
  </si>
  <si>
    <t>-</t>
  </si>
  <si>
    <t>Tabela OV1: Visão geral dos ativos ponderados pelo risco (RWA)</t>
  </si>
  <si>
    <t>RWA</t>
  </si>
  <si>
    <t>Requerimento mínimo de PR</t>
  </si>
  <si>
    <t>7a</t>
  </si>
  <si>
    <t>Risco de mercado</t>
  </si>
  <si>
    <t>Risco operacional</t>
  </si>
  <si>
    <t>R$ mil</t>
  </si>
  <si>
    <t>Comprada</t>
  </si>
  <si>
    <t>Vendida</t>
  </si>
  <si>
    <t>Derivativos no Brasil - Com Contraparte Central</t>
  </si>
  <si>
    <t>Fatores de Risco</t>
  </si>
  <si>
    <t xml:space="preserve">     Ações e Índices </t>
  </si>
  <si>
    <t xml:space="preserve">     Câmbio </t>
  </si>
  <si>
    <t xml:space="preserve">     Taxa de juros </t>
  </si>
  <si>
    <t xml:space="preserve">     Commodities</t>
  </si>
  <si>
    <t xml:space="preserve">     1. Indicadores prudenciais e gerenciamento de riscos</t>
  </si>
  <si>
    <r>
      <t xml:space="preserve">       Taxas de juros prefixada denominadas em Real (RWA</t>
    </r>
    <r>
      <rPr>
        <vertAlign val="subscript"/>
        <sz val="10"/>
        <color indexed="8"/>
        <rFont val="Segoe UI"/>
        <family val="2"/>
      </rPr>
      <t>JUR1</t>
    </r>
    <r>
      <rPr>
        <sz val="10"/>
        <color indexed="8"/>
        <rFont val="Segoe UI"/>
        <family val="2"/>
      </rPr>
      <t>)</t>
    </r>
  </si>
  <si>
    <r>
      <t xml:space="preserve">       Taxas dos cupons de moeda estrangeira (RWA</t>
    </r>
    <r>
      <rPr>
        <vertAlign val="subscript"/>
        <sz val="10"/>
        <color indexed="8"/>
        <rFont val="Segoe UI"/>
        <family val="2"/>
      </rPr>
      <t>JUR2</t>
    </r>
    <r>
      <rPr>
        <sz val="10"/>
        <color indexed="8"/>
        <rFont val="Segoe UI"/>
        <family val="2"/>
      </rPr>
      <t>)</t>
    </r>
  </si>
  <si>
    <r>
      <t xml:space="preserve">       Taxas dos cupons de índices de preço (RWA</t>
    </r>
    <r>
      <rPr>
        <vertAlign val="subscript"/>
        <sz val="10"/>
        <color indexed="8"/>
        <rFont val="Segoe UI"/>
        <family val="2"/>
      </rPr>
      <t>JUR3</t>
    </r>
    <r>
      <rPr>
        <sz val="10"/>
        <color indexed="8"/>
        <rFont val="Segoe UI"/>
        <family val="2"/>
      </rPr>
      <t>)</t>
    </r>
  </si>
  <si>
    <r>
      <t xml:space="preserve">       Taxas dos cupons de taxas de juros (RWA</t>
    </r>
    <r>
      <rPr>
        <vertAlign val="subscript"/>
        <sz val="10"/>
        <color indexed="8"/>
        <rFont val="Segoe UI"/>
        <family val="2"/>
      </rPr>
      <t>JUR4</t>
    </r>
    <r>
      <rPr>
        <sz val="10"/>
        <color indexed="8"/>
        <rFont val="Segoe UI"/>
        <family val="2"/>
      </rPr>
      <t>)</t>
    </r>
  </si>
  <si>
    <r>
      <t xml:space="preserve">Frequência: </t>
    </r>
    <r>
      <rPr>
        <b/>
        <sz val="10"/>
        <color indexed="8"/>
        <rFont val="Segoe UI"/>
        <family val="2"/>
      </rPr>
      <t>Trimestral</t>
    </r>
  </si>
  <si>
    <r>
      <t xml:space="preserve">Frequência: </t>
    </r>
    <r>
      <rPr>
        <b/>
        <sz val="10"/>
        <color indexed="8"/>
        <rFont val="Segoe UI"/>
        <family val="2"/>
      </rPr>
      <t xml:space="preserve">Trimestral </t>
    </r>
  </si>
  <si>
    <t xml:space="preserve">      Do qual: requerimento calculado mediante abordagem padronizada (RWAMPAD)</t>
  </si>
  <si>
    <t xml:space="preserve">      Do qual: requerimento calculado mediante modelo interno (RWAMINT)</t>
  </si>
  <si>
    <r>
      <t>Preços de ações (RWA</t>
    </r>
    <r>
      <rPr>
        <b/>
        <vertAlign val="subscript"/>
        <sz val="11"/>
        <color rgb="FF004851"/>
        <rFont val="Segoe UI"/>
        <family val="2"/>
      </rPr>
      <t>ACS</t>
    </r>
    <r>
      <rPr>
        <b/>
        <sz val="11"/>
        <color rgb="FF004851"/>
        <rFont val="Segoe UI"/>
        <family val="2"/>
      </rPr>
      <t>)</t>
    </r>
  </si>
  <si>
    <r>
      <t>Taxas de câmbio (RWA</t>
    </r>
    <r>
      <rPr>
        <b/>
        <vertAlign val="subscript"/>
        <sz val="11"/>
        <color rgb="FF004851"/>
        <rFont val="Segoe UI"/>
        <family val="2"/>
      </rPr>
      <t>CAM</t>
    </r>
    <r>
      <rPr>
        <b/>
        <sz val="11"/>
        <color rgb="FF004851"/>
        <rFont val="Segoe UI"/>
        <family val="2"/>
      </rPr>
      <t>)</t>
    </r>
  </si>
  <si>
    <r>
      <t xml:space="preserve"> Preços de mercadorias (RWA</t>
    </r>
    <r>
      <rPr>
        <b/>
        <vertAlign val="subscript"/>
        <sz val="11"/>
        <color rgb="FF004851"/>
        <rFont val="Segoe UI"/>
        <family val="2"/>
      </rPr>
      <t>COM</t>
    </r>
    <r>
      <rPr>
        <b/>
        <sz val="11"/>
        <color rgb="FF004851"/>
        <rFont val="Segoe UI"/>
        <family val="2"/>
      </rPr>
      <t>)</t>
    </r>
  </si>
  <si>
    <t xml:space="preserve">            Do qual: requerimento calculado mediante abordagem padronizada para risco de crédito de contraparte (SA-CCR)</t>
  </si>
  <si>
    <t xml:space="preserve">            Do qual: requerimento calculado mediante uso da abordagem CEM</t>
  </si>
  <si>
    <t xml:space="preserve">            Do qual: mediante demais abordagens</t>
  </si>
  <si>
    <t>Concessão de crédito</t>
  </si>
  <si>
    <t>Títulos de dívida</t>
  </si>
  <si>
    <t>2a</t>
  </si>
  <si>
    <t>2b</t>
  </si>
  <si>
    <t>Operações não contabilizadas no balanço patrimonial</t>
  </si>
  <si>
    <t>Tabela CR1: Qualidade creditícia das exposições</t>
  </si>
  <si>
    <r>
      <t xml:space="preserve">Frequência: </t>
    </r>
    <r>
      <rPr>
        <b/>
        <sz val="10"/>
        <color indexed="8"/>
        <rFont val="Segoe UI"/>
        <family val="2"/>
      </rPr>
      <t>Semestral</t>
    </r>
  </si>
  <si>
    <t>Valor Bruto</t>
  </si>
  <si>
    <t>Valor Líquido</t>
  </si>
  <si>
    <t>Valor da baixa contábil por prejuízo</t>
  </si>
  <si>
    <t>Outros ajustes</t>
  </si>
  <si>
    <t>g</t>
  </si>
  <si>
    <t xml:space="preserve">     dos quais: títulos soberanos nacionais</t>
  </si>
  <si>
    <t xml:space="preserve">     dos quais: outros títulos</t>
  </si>
  <si>
    <t>Frequência: Anual</t>
  </si>
  <si>
    <t>Tabela IRRBB1: Informações quantitativas sobre o IRRBB</t>
  </si>
  <si>
    <t>∆EVE</t>
  </si>
  <si>
    <t>Cenários</t>
  </si>
  <si>
    <t xml:space="preserve">       Paralelo de Alta</t>
  </si>
  <si>
    <t xml:space="preserve">       Paralelo de Baixa</t>
  </si>
  <si>
    <t>Variação Máxima</t>
  </si>
  <si>
    <t>Capital de Nível I</t>
  </si>
  <si>
    <t>∆NII</t>
  </si>
  <si>
    <t>¹ Choques padronizados nas taxas de juros, conforme definição do "Anexo 1" da Circular BCB nº 3.876/2018.</t>
  </si>
  <si>
    <t>As perdas potenciais estão representadas por valores positivos, enquanto que, os ganhos potenciais por valores negativos.</t>
  </si>
  <si>
    <t>Choques Padronizados ¹</t>
  </si>
  <si>
    <t xml:space="preserve">             IRRBB1 - Informações quantitativas sobre o IRRBB</t>
  </si>
  <si>
    <t xml:space="preserve">             CR1 - Qualidade creditícia das exposições</t>
  </si>
  <si>
    <t xml:space="preserve">             CR2 - Mudanças no estoque de operações em curso anormal</t>
  </si>
  <si>
    <t xml:space="preserve">             CRB - Informações adicionais sobre a qualidade creditícia das exposições</t>
  </si>
  <si>
    <t xml:space="preserve">       Aumento das taxas de juros de curto prazo</t>
  </si>
  <si>
    <t xml:space="preserve">       Redução das taxas de juros de curto prazo</t>
  </si>
  <si>
    <t xml:space="preserve">       Steepener</t>
  </si>
  <si>
    <t xml:space="preserve">       Flattener</t>
  </si>
  <si>
    <r>
      <t xml:space="preserve">Frequência: </t>
    </r>
    <r>
      <rPr>
        <b/>
        <sz val="10"/>
        <color indexed="8"/>
        <rFont val="Segoe UI"/>
        <family val="2"/>
      </rPr>
      <t>Anual</t>
    </r>
  </si>
  <si>
    <t>Ano:</t>
  </si>
  <si>
    <t>Centro Oeste</t>
  </si>
  <si>
    <t>Nordeste</t>
  </si>
  <si>
    <t>Norte</t>
  </si>
  <si>
    <t>Sudeste</t>
  </si>
  <si>
    <t>Sul</t>
  </si>
  <si>
    <t xml:space="preserve">Total </t>
  </si>
  <si>
    <t>Até 6 meses</t>
  </si>
  <si>
    <t>Acima de 6 meses até 1 ano</t>
  </si>
  <si>
    <t>Acima de 5 anos</t>
  </si>
  <si>
    <t>Construção</t>
  </si>
  <si>
    <t>Educação</t>
  </si>
  <si>
    <t>Atividades Imobiliárias</t>
  </si>
  <si>
    <t>Serviços Domésticos</t>
  </si>
  <si>
    <t>Total das exposições</t>
  </si>
  <si>
    <t>Tabela CRB: Informações adicionais sobre a qualidade creditícia das exposições reportadas</t>
  </si>
  <si>
    <t>Valor da provisão</t>
  </si>
  <si>
    <t>Valor da
 provisão</t>
  </si>
  <si>
    <t>Total das exposições em atraso</t>
  </si>
  <si>
    <t>Acima de 1 ano 
até 5 anos</t>
  </si>
  <si>
    <t>Entre 
31 e 90 dias</t>
  </si>
  <si>
    <t>Entre 
91 e 180 dias</t>
  </si>
  <si>
    <t>Entre 
181 e 365 dias</t>
  </si>
  <si>
    <t>Menor 
que 30 dias</t>
  </si>
  <si>
    <t>Maior 
que 365 dias</t>
  </si>
  <si>
    <t>Segregação do total das exposições reestruturadas</t>
  </si>
  <si>
    <t>% das exposições</t>
  </si>
  <si>
    <t>Representatividade das exposições</t>
  </si>
  <si>
    <t>Demais operações</t>
  </si>
  <si>
    <t>Total das exposições reestruturadas</t>
  </si>
  <si>
    <t>Operações não contabilizadas no Balanço Patrimonial</t>
  </si>
  <si>
    <t>10 maiores exposições</t>
  </si>
  <si>
    <t>100 maiores exposições</t>
  </si>
  <si>
    <t>Exposições</t>
  </si>
  <si>
    <t xml:space="preserve">        Bancos e outras Instituições Financeiras</t>
  </si>
  <si>
    <t xml:space="preserve">        Tesouro Nacional</t>
  </si>
  <si>
    <r>
      <t xml:space="preserve">Território Nacional </t>
    </r>
    <r>
      <rPr>
        <b/>
        <vertAlign val="superscript"/>
        <sz val="10"/>
        <color rgb="FF004851"/>
        <rFont val="Segoe UI"/>
        <family val="2"/>
      </rPr>
      <t>1</t>
    </r>
  </si>
  <si>
    <t>Total das exposições por regiões geográficas</t>
  </si>
  <si>
    <r>
      <rPr>
        <vertAlign val="superscript"/>
        <sz val="10"/>
        <color theme="1"/>
        <rFont val="Segoe UI"/>
        <family val="2"/>
      </rPr>
      <t>1</t>
    </r>
    <r>
      <rPr>
        <sz val="10"/>
        <color theme="1"/>
        <rFont val="Segoe UI"/>
        <family val="2"/>
      </rPr>
      <t xml:space="preserve"> Coresponde aos títulos públicos brasileiros</t>
    </r>
  </si>
  <si>
    <t>Total das exposições por prazo remanescente de vencimento</t>
  </si>
  <si>
    <t>Total das exposições por setor econômico</t>
  </si>
  <si>
    <r>
      <t>RWA</t>
    </r>
    <r>
      <rPr>
        <b/>
        <vertAlign val="subscript"/>
        <sz val="11"/>
        <color rgb="FF004851"/>
        <rFont val="Segoe UI"/>
        <family val="2"/>
      </rPr>
      <t>MPAD</t>
    </r>
  </si>
  <si>
    <t xml:space="preserve">     2. Risco de Crédito</t>
  </si>
  <si>
    <t>Maiores exposições</t>
  </si>
  <si>
    <t xml:space="preserve">     4. Risco de Variação das Taxas de Juros na Carteira Bancária (IRRBB)</t>
  </si>
  <si>
    <t>Derivativos</t>
  </si>
  <si>
    <t>Posição Comprada – Liquidadas em contraparte central – No Brasil</t>
  </si>
  <si>
    <t>Posição Comprada – Liquidadas em contraparte central – No exterior</t>
  </si>
  <si>
    <t>Posição Comprada – Não liquidadas em contraparte central – No Brasil</t>
  </si>
  <si>
    <t>Posição Comprada – Nãp liquidadas em contraparte central – No exterior</t>
  </si>
  <si>
    <t>1e</t>
  </si>
  <si>
    <t>Posição Vendida – Liquidadas em contraparte central – No Brasil</t>
  </si>
  <si>
    <t>1f</t>
  </si>
  <si>
    <t>Posição Vendida – Liquidadas em contraparte central – No exterior</t>
  </si>
  <si>
    <t>1g</t>
  </si>
  <si>
    <t>Posição Vendida – Não liquidadas em contraparte central – No Brasil</t>
  </si>
  <si>
    <t>1h</t>
  </si>
  <si>
    <t>Posição Vendida – Não liquidadas em contraparte central – No exterior</t>
  </si>
  <si>
    <t>2c</t>
  </si>
  <si>
    <t>2d</t>
  </si>
  <si>
    <t>2e</t>
  </si>
  <si>
    <t>2f</t>
  </si>
  <si>
    <t>2g</t>
  </si>
  <si>
    <t>2h</t>
  </si>
  <si>
    <t>3a</t>
  </si>
  <si>
    <t>3d</t>
  </si>
  <si>
    <t>3e</t>
  </si>
  <si>
    <t>3f</t>
  </si>
  <si>
    <t>3g</t>
  </si>
  <si>
    <t>3h</t>
  </si>
  <si>
    <t>4a</t>
  </si>
  <si>
    <t>4b</t>
  </si>
  <si>
    <t>4c</t>
  </si>
  <si>
    <t>4d</t>
  </si>
  <si>
    <t>4e</t>
  </si>
  <si>
    <t>4f</t>
  </si>
  <si>
    <t>4g</t>
  </si>
  <si>
    <t>4h</t>
  </si>
  <si>
    <t xml:space="preserve">Somente posições classificadas na carteira de negociação.
</t>
  </si>
  <si>
    <t>Informações quantitativas dos derivativos classificados nas carteiras de negociação e bancária</t>
  </si>
  <si>
    <t>Risco de crédito em sentido estrito</t>
  </si>
  <si>
    <t xml:space="preserve">           Do qual: apurado por meio da abordagem padronizada</t>
  </si>
  <si>
    <t xml:space="preserve">           Do qual: apurado por meio da abordagem IRB básica</t>
  </si>
  <si>
    <t xml:space="preserve">           Do qual: apurado por meio da abordagem IRB avançada</t>
  </si>
  <si>
    <t>Risco de crédito de contraparte (CCR)</t>
  </si>
  <si>
    <t>Cotas de fundos não consolidados - ativos subjacentes identificados</t>
  </si>
  <si>
    <t>Cotas de fundos não consolidados - ativos subjacentes inferidos conforme regulamento do fundo</t>
  </si>
  <si>
    <t>Cotas de fundos não consolidados - ativos subjacentes não identificados</t>
  </si>
  <si>
    <t>Exposições de securitização - requerimento calculado mediante abordagem padronizada</t>
  </si>
  <si>
    <t>I</t>
  </si>
  <si>
    <t>Risco de Pagamentos (RWASP)</t>
  </si>
  <si>
    <t>Valores referentes às exposições não deduzidas no cálculo do PR</t>
  </si>
  <si>
    <r>
      <t>RWA</t>
    </r>
    <r>
      <rPr>
        <b/>
        <vertAlign val="subscript"/>
        <sz val="11"/>
        <color rgb="FF004851"/>
        <rFont val="Segoe UI"/>
        <family val="2"/>
      </rPr>
      <t>DRC</t>
    </r>
  </si>
  <si>
    <r>
      <t>RWA</t>
    </r>
    <r>
      <rPr>
        <b/>
        <vertAlign val="subscript"/>
        <sz val="11"/>
        <color rgb="FF004851"/>
        <rFont val="Segoe UI"/>
        <family val="2"/>
      </rPr>
      <t>CVA</t>
    </r>
  </si>
  <si>
    <t>Data de Atualização: 31/12/2024</t>
  </si>
  <si>
    <t>Exposições caracterizadas como ativos problematicos</t>
  </si>
  <si>
    <t>Exposições não caracterizadas como ativos problematicos</t>
  </si>
  <si>
    <t>Tabela CR2: Mudanças no estoque de operações classificadas como ativos problemáticos</t>
  </si>
  <si>
    <t>Valor das exposições classificadas como ativos problemáticos ao final do período anterior</t>
  </si>
  <si>
    <t>Valor das exposições que passaram a ser classificadas como ativos problemáticos no período corrente</t>
  </si>
  <si>
    <t>Valor das exposições que deixaram de ser caracterizadas como ativos problemáticos no período corrente</t>
  </si>
  <si>
    <t>Valor das operações classificadas como ativos problemáticos no final do período corrente</t>
  </si>
  <si>
    <t>Total das operações classificadas como ativos problemáticos</t>
  </si>
  <si>
    <t>Total das operações classificadas como ativos problemáticos por regiões geográficas</t>
  </si>
  <si>
    <t>Valor das operações classificadas como ativos problemáticos</t>
  </si>
  <si>
    <t>Total das operações classificadas como ativos problemáticos por setor econômico</t>
  </si>
  <si>
    <t>Total das operações por faixas de atraso</t>
  </si>
  <si>
    <t>Operações classificadas como ativos problemáticos</t>
  </si>
  <si>
    <t>Agricultura, Pecuária, Produção Florestal, Pesca E Aqüicultura</t>
  </si>
  <si>
    <t>Indústrias De Transformação</t>
  </si>
  <si>
    <t>Comércio; Reparação De Veículos Automotores E Motocicletas</t>
  </si>
  <si>
    <t>Transporte, Armazenagem E Correio</t>
  </si>
  <si>
    <t>Atividades Financeiras, De Seguros E Serviços Relacionados</t>
  </si>
  <si>
    <t>Atividades Administrativas E Serviços Complementares</t>
  </si>
  <si>
    <t>Atividades Profissionais, Científicas E Técnicas</t>
  </si>
  <si>
    <t>Informação E Comunicação</t>
  </si>
  <si>
    <t>Alojamento E Alimentação</t>
  </si>
  <si>
    <t>Saúde Humana E Serviços Sociais</t>
  </si>
  <si>
    <t>Outras Atividades De Serviços</t>
  </si>
  <si>
    <t>Indústrias Extrativas</t>
  </si>
  <si>
    <t>Água, Esgoto, Atividades De Gestão De Resíduos E Descontaminação</t>
  </si>
  <si>
    <t>Artes, Cultura, Esporte E Recreação</t>
  </si>
  <si>
    <t>Capital Principal</t>
  </si>
  <si>
    <t>Nível I</t>
  </si>
  <si>
    <t>Patrimônio de Referência (PR)</t>
  </si>
  <si>
    <t>Excesso dos recursos aplicados no ativo permanente</t>
  </si>
  <si>
    <t>Destaque do PR</t>
  </si>
  <si>
    <t xml:space="preserve">RWA total </t>
  </si>
  <si>
    <t>Índice de Capital Principal (ICP)</t>
  </si>
  <si>
    <t>Índice de Nível 1 (%)</t>
  </si>
  <si>
    <t>Índice de Basileia</t>
  </si>
  <si>
    <t>Adicional de Conservação de Capital Principal - ACPConservação (%)</t>
  </si>
  <si>
    <t>Adicional Contracíclico de Capital Principal - ACPContracíclico (%)</t>
  </si>
  <si>
    <t>Adicional de Importância Sistêmica de Capital Principal - ACPSistêmico (%)</t>
  </si>
  <si>
    <t>ACP total (%)</t>
  </si>
  <si>
    <t>Margem excedente de Capital Principal (%)</t>
  </si>
  <si>
    <t>Exposição total</t>
  </si>
  <si>
    <t>RA (%)</t>
  </si>
  <si>
    <t>Total de Ativos de Alta Liquidez (HQLA)</t>
  </si>
  <si>
    <t>Total de saídas líquidas de caixa</t>
  </si>
  <si>
    <t>LCR (%)</t>
  </si>
  <si>
    <t>Recursos estáveis disponíveis (ASF)</t>
  </si>
  <si>
    <t>Recursos estáveis requeridos (RSF)</t>
  </si>
  <si>
    <t>NSFR (%)</t>
  </si>
  <si>
    <t>Capital Principal corresponde à linha 1 deduzindo, conforme aplicável, o valor estabelecido pelo: 
- art. 4º, caput, inciso I, alínea “i”, e §§ 8º e 9º, da Resolução CMN nº 4.955, de 21 de outubro de 2021; ou - art. 3º, caput, inciso I, alínea “i”, §§ 8º e 9º, da Resolução BCB nº 199, de 11 de março de 2022.</t>
  </si>
  <si>
    <t>Nível I considerando a apuração do Capital Principal conforme linha 1a</t>
  </si>
  <si>
    <t>Patrimônio de Referência (PR) considerando a apuração do Capital Principal conforme linha 1a</t>
  </si>
  <si>
    <t>3b1</t>
  </si>
  <si>
    <t>Excesso dos recursos aplicados no ativo permanente considerando o PR conforme linha 3a</t>
  </si>
  <si>
    <t>RWA corresponde à linha 4 deduzindo, conforme aplicável, o valor referente ao inciso XII do caput do art. 4º ponderado pelo Fator de Ponderação de Risco (FPR) estabelecido no art. 82-A, ambos os comandos da Resolução 229, de 12 de maio de 2022.</t>
  </si>
  <si>
    <t>5a</t>
  </si>
  <si>
    <t>Índice de Capital Principal (ICP) considerando: 
- Numerador: corresponde à linha 1a 
- Denominador: corresponde à linha 4b</t>
  </si>
  <si>
    <t>6a</t>
  </si>
  <si>
    <t>Índice de Nível 1, considerando: 
- Numerador: corresponde à linha 2a 
- Denominador: corresponde à linha 4b</t>
  </si>
  <si>
    <t>Índice de Basileia, considerando: 
- Numerador: corresponde à linha 3a 
- Denominador: corresponde à linha 4b</t>
  </si>
  <si>
    <t>12a</t>
  </si>
  <si>
    <t>Margem excedente de Capital Principal (%) considerando o Capital Principal conforme linha 1a</t>
  </si>
  <si>
    <t>13a</t>
  </si>
  <si>
    <t>Exposição total corresponde à linha 13 deduzindo, conforme aplicável, o valor referente ao inciso XII do caput do art. 4º da Resolução 229, de 12 de maio de 2022.</t>
  </si>
  <si>
    <t>14a</t>
  </si>
  <si>
    <t>RA considerando: 
i. Numerador: corresponde à linha 2a 
ii. Denominador: corresponde à linha 13a</t>
  </si>
  <si>
    <t xml:space="preserve"> -   </t>
  </si>
  <si>
    <t xml:space="preserve"> NA </t>
  </si>
  <si>
    <t>f</t>
  </si>
  <si>
    <t>Tabela OR1: Histórico de perdas operacionais</t>
  </si>
  <si>
    <t>Frequência: Anual.</t>
  </si>
  <si>
    <t>h</t>
  </si>
  <si>
    <t>i</t>
  </si>
  <si>
    <t>j</t>
  </si>
  <si>
    <t>k</t>
  </si>
  <si>
    <t>Média dos últimos 10 períodos anuais</t>
  </si>
  <si>
    <t>Com limiar de R$100.000,00 (cem mil reais)</t>
  </si>
  <si>
    <t>Valor da perda líquida</t>
  </si>
  <si>
    <t>Número de eventos de perda operacional</t>
  </si>
  <si>
    <t>Valor total de perdas operacionais descartadas da base de perdas</t>
  </si>
  <si>
    <t>Número de eventos de perda descartados</t>
  </si>
  <si>
    <t>Valor da perda líquida considerando eventos descartados</t>
  </si>
  <si>
    <t>Com limiar de R$500.000,00 (quinhentos mil reais)</t>
  </si>
  <si>
    <r>
      <t>Detalhes do cálculo do RWA</t>
    </r>
    <r>
      <rPr>
        <b/>
        <vertAlign val="subscript"/>
        <sz val="11"/>
        <color rgb="FF004851"/>
        <rFont val="Segoe UI"/>
        <family val="2"/>
      </rPr>
      <t>OPAD</t>
    </r>
  </si>
  <si>
    <t>Limiar de perdas utilizado no cálculo do ILM: R$ 100.000,00 (cem mil reais) ou R$ 500.000,00 (quinhentos mil reais).</t>
  </si>
  <si>
    <t>Tabela OR2 - Composição do Indicador de Negócios (BI)</t>
  </si>
  <si>
    <t>BI e componentes</t>
  </si>
  <si>
    <t>Componente de juros, arrendamento mercantil e
participações (ILDC)</t>
  </si>
  <si>
    <t>Receita de juros e arrendamento mercantil (II)</t>
  </si>
  <si>
    <t>Despesa de juros e arrendamento mercantil (IE)</t>
  </si>
  <si>
    <t>Ativos geradores de juros (IEA)</t>
  </si>
  <si>
    <t>Receitas de participações (DI)</t>
  </si>
  <si>
    <t>Componente de serviços (SC)</t>
  </si>
  <si>
    <t>Receita de serviços (FI)</t>
  </si>
  <si>
    <t>Despesa de serviços (FE)</t>
  </si>
  <si>
    <t>Outras receitas operacionais (OOI)</t>
  </si>
  <si>
    <t>Outras despesas operacionais (OOE)</t>
  </si>
  <si>
    <t>Componente financeiro (FC)</t>
  </si>
  <si>
    <t>Resultado líquido da carteira de negociação (NTB)</t>
  </si>
  <si>
    <t>Resultado líquido da carteira bancária (NBB)</t>
  </si>
  <si>
    <t>Indicador de Negócios (BI)</t>
  </si>
  <si>
    <t>Indicador de Negócios Ponderado (BIC)</t>
  </si>
  <si>
    <t>Divulgação relativa ao BI</t>
  </si>
  <si>
    <t>6c</t>
  </si>
  <si>
    <t>Receitas referentes a serviços de pagamento excluídos do SC</t>
  </si>
  <si>
    <t>6d</t>
  </si>
  <si>
    <t>Despesas referentes a serviços de pagamento excluídos do SC</t>
  </si>
  <si>
    <t>Tabela OR3: Requerimento de capital para o risco operacional</t>
  </si>
  <si>
    <t>Multiplicador de Perdas Internas (ILM)</t>
  </si>
  <si>
    <t>Requerimento de capital para o risco operacional</t>
  </si>
  <si>
    <t>RWAOPAD</t>
  </si>
  <si>
    <t>Pessoa Física</t>
  </si>
  <si>
    <t>Eletricidade E Gás</t>
  </si>
  <si>
    <t>Administração Pública, Defesa E Seguridade Social</t>
  </si>
  <si>
    <t xml:space="preserve">     5. Risco Operacional</t>
  </si>
  <si>
    <t xml:space="preserve">             OR1 - Histórico de perdas operacionais</t>
  </si>
  <si>
    <t xml:space="preserve">             OR2 - Composição do Indicador de Negócios (BI)</t>
  </si>
  <si>
    <t xml:space="preserve">             OR3 - requerimento de capital para o risco operacional</t>
  </si>
  <si>
    <t xml:space="preserve">             CR2 - Mudanças no estoque de operações classificadas como ativos problemáticos</t>
  </si>
  <si>
    <t>AGRICULTURA, PECUÁRIA, PRODUÇÃO FLORESTAL, PESCA E AQÜICULTURA</t>
  </si>
  <si>
    <t>COMÉRCIO; REPARAÇÃO DE VEÍCULOS AUTOMOTORES E MOTOCICLETAS</t>
  </si>
  <si>
    <t>INDÚSTRIAS DE TRANSFORMAÇÃO</t>
  </si>
  <si>
    <t>ATIVIDADES FINANCEIRAS, DE SEGUROS E SERVIÇOS RELACIONADOS</t>
  </si>
  <si>
    <t>TRANSPORTE, ARMAZENAGEM E CORREIO</t>
  </si>
  <si>
    <t>CONSTRUÇÃO</t>
  </si>
  <si>
    <t>ATIVIDADES ADMINISTRATIVAS E SERVIÇOS COMPLEMENTARES</t>
  </si>
  <si>
    <t>ATIVIDADES PROFISSIONAIS, CIENTÍFICAS E TÉCNICAS</t>
  </si>
  <si>
    <t>SAÚDE HUMANA E SERVIÇOS SOCIAIS</t>
  </si>
  <si>
    <t>ALOJAMENTO E ALIMENTAÇÃO</t>
  </si>
  <si>
    <t>ATIVIDADES IMOBILIÁRIAS</t>
  </si>
  <si>
    <t>EDUCAÇÃO</t>
  </si>
  <si>
    <t>INFORMAÇÃO E COMUNICAÇÃO</t>
  </si>
  <si>
    <t>OUTRAS ATIVIDADES DE SERVIÇOS</t>
  </si>
  <si>
    <t>ÁGUA, ESGOTO, ATIVIDADES DE GESTÃO DE RESÍDUOS E DESCONTAMINAÇÃO</t>
  </si>
  <si>
    <t>ARTES, CULTURA, ESPORTE E RECREAÇÃO</t>
  </si>
  <si>
    <t>INDÚSTRIAS EXTRATIVAS</t>
  </si>
  <si>
    <t>ELETRICIDADE E GÁS</t>
  </si>
  <si>
    <t>SERVIÇOS DOMÉSTICOS</t>
  </si>
  <si>
    <t>ADMINISTRAÇÃO PÚBLICA, DEFESA E SEGURIDADE SOCIAL</t>
  </si>
  <si>
    <t>Data de Atualização: 30/06/2026</t>
  </si>
  <si>
    <t>Informações do 2º trimestre de 2026 - 30/06/2026</t>
  </si>
  <si>
    <t xml:space="preserve">     3. Risco de Mercado</t>
  </si>
  <si>
    <t xml:space="preserve">     4. Derivativos</t>
  </si>
  <si>
    <t>jun-26
Total</t>
  </si>
  <si>
    <t>Provisões</t>
  </si>
  <si>
    <r>
      <t>Provisões
Dos quais: RWA</t>
    </r>
    <r>
      <rPr>
        <b/>
        <sz val="8"/>
        <color rgb="FF004851"/>
        <rFont val="Segoe UI"/>
        <family val="2"/>
      </rPr>
      <t>CPAD</t>
    </r>
  </si>
  <si>
    <r>
      <t>Provisões
Dos quais:
RWA</t>
    </r>
    <r>
      <rPr>
        <b/>
        <sz val="8"/>
        <color rgb="FF004851"/>
        <rFont val="Segoe UI"/>
        <family val="2"/>
      </rPr>
      <t>CIRB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</si>
</sst>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_-;\-* #,##0_-;_-* &quot; - &quot;??_-;_-@_-"/>
    <numFmt numFmtId="166" formatCode="0.000%"/>
    <numFmt numFmtId="167" formatCode="_(* #,##0_);_(* \(#,##0\);_(* &quot;-&quot;??_);_(@_)"/>
    <numFmt numFmtId="168" formatCode="#,##0;\(#,##0\)"/>
    <numFmt numFmtId="169" formatCode="[$-416]mmm\-yy;@"/>
    <numFmt numFmtId="170" formatCode="_-* #,##0.0000_-;\-* #,##0.0000_-;_-* &quot;-&quot;??_-;_-@_-"/>
    <numFmt numFmtId="171" formatCode="_-* #,##0_-;\-* #,##0_-;_-* &quot;-&quot;??_-;_-@_-"/>
    <numFmt numFmtId="172" formatCode="0.0%"/>
    <numFmt numFmtId="173" formatCode="[$-416]mmmm\-yy;@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name val="Segoe UI"/>
      <family val="2"/>
    </font>
    <font>
      <sz val="20"/>
      <color rgb="FF00485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theme="1"/>
      <name val="Segoe UI"/>
      <family val="2"/>
    </font>
    <font>
      <b/>
      <sz val="11"/>
      <name val="Segoe UI"/>
      <family val="2"/>
    </font>
    <font>
      <sz val="14"/>
      <color rgb="FF008A76"/>
      <name val="Segoe UI"/>
      <family val="2"/>
    </font>
    <font>
      <b/>
      <sz val="11"/>
      <color rgb="FF004851"/>
      <name val="Segoe UI"/>
      <family val="2"/>
    </font>
    <font>
      <b/>
      <sz val="10"/>
      <color theme="1"/>
      <name val="Segoe UI"/>
      <family val="2"/>
    </font>
    <font>
      <b/>
      <sz val="10"/>
      <color rgb="FF004851"/>
      <name val="Segoe UI"/>
      <family val="2"/>
    </font>
    <font>
      <u/>
      <sz val="10"/>
      <color theme="10"/>
      <name val="Segoe UI"/>
      <family val="2"/>
    </font>
    <font>
      <sz val="10"/>
      <color indexed="8"/>
      <name val="Segoe UI"/>
      <family val="2"/>
    </font>
    <font>
      <vertAlign val="subscript"/>
      <sz val="10"/>
      <color indexed="8"/>
      <name val="Segoe UI"/>
      <family val="2"/>
    </font>
    <font>
      <sz val="10"/>
      <name val="Segoe UI"/>
      <family val="2"/>
    </font>
    <font>
      <b/>
      <sz val="10"/>
      <color indexed="8"/>
      <name val="Segoe UI"/>
      <family val="2"/>
    </font>
    <font>
      <b/>
      <u/>
      <sz val="10"/>
      <color theme="1"/>
      <name val="Segoe UI"/>
      <family val="2"/>
    </font>
    <font>
      <sz val="10"/>
      <color theme="1" tint="0.499984740745262"/>
      <name val="Segoe UI"/>
      <family val="2"/>
    </font>
    <font>
      <sz val="8"/>
      <color theme="1" tint="0.499984740745262"/>
      <name val="Segoe UI"/>
      <family val="2"/>
    </font>
    <font>
      <b/>
      <vertAlign val="subscript"/>
      <sz val="11"/>
      <color rgb="FF004851"/>
      <name val="Segoe UI"/>
      <family val="2"/>
    </font>
    <font>
      <sz val="12"/>
      <color rgb="FF004851"/>
      <name val="Segoe UI"/>
      <family val="2"/>
    </font>
    <font>
      <b/>
      <sz val="11"/>
      <color theme="1"/>
      <name val="Segoe UI"/>
      <family val="2"/>
    </font>
    <font>
      <b/>
      <vertAlign val="superscript"/>
      <sz val="10"/>
      <color rgb="FF004851"/>
      <name val="Segoe UI"/>
      <family val="2"/>
    </font>
    <font>
      <vertAlign val="superscript"/>
      <sz val="10"/>
      <color theme="1"/>
      <name val="Segoe UI"/>
      <family val="2"/>
    </font>
    <font>
      <sz val="8"/>
      <color theme="1"/>
      <name val="Segoe UI"/>
      <family val="2"/>
    </font>
    <font>
      <sz val="9"/>
      <color theme="1"/>
      <name val="Segoe UI"/>
      <family val="2"/>
    </font>
    <font>
      <b/>
      <sz val="12"/>
      <color rgb="FF004851"/>
      <name val="Segoe UI"/>
      <family val="2"/>
    </font>
    <font>
      <b/>
      <sz val="14"/>
      <color rgb="FF004851"/>
      <name val="Segoe UI"/>
      <family val="2"/>
    </font>
    <font>
      <b/>
      <sz val="8"/>
      <color rgb="FF00485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DDDDDD"/>
        <bgColor indexed="64"/>
      </patternFill>
    </fill>
    <fill>
      <patternFill patternType="mediumGray">
        <fgColor theme="0" tint="-0.34998626667073579"/>
        <bgColor theme="0" tint="-4.9989318521683403E-2"/>
      </patternFill>
    </fill>
    <fill>
      <patternFill patternType="mediumGray">
        <fgColor theme="0" tint="-0.14996795556505021"/>
        <bgColor rgb="FFF9F9F9"/>
      </patternFill>
    </fill>
    <fill>
      <patternFill patternType="solid">
        <fgColor rgb="FFC9D2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8A76"/>
      </bottom>
      <diagonal/>
    </border>
    <border>
      <left/>
      <right/>
      <top style="thin">
        <color rgb="FF008A76"/>
      </top>
      <bottom style="thin">
        <color rgb="FF008A76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medium">
        <color rgb="FF008A76"/>
      </bottom>
      <diagonal/>
    </border>
    <border>
      <left/>
      <right/>
      <top style="thin">
        <color rgb="FF008A76"/>
      </top>
      <bottom/>
      <diagonal/>
    </border>
    <border>
      <left/>
      <right style="dashed">
        <color rgb="FF008A76"/>
      </right>
      <top style="thin">
        <color rgb="FF008A76"/>
      </top>
      <bottom style="thin">
        <color rgb="FF008A76"/>
      </bottom>
      <diagonal/>
    </border>
    <border>
      <left/>
      <right style="dashed">
        <color rgb="FF008A76"/>
      </right>
      <top/>
      <bottom/>
      <diagonal/>
    </border>
    <border>
      <left/>
      <right/>
      <top style="medium">
        <color rgb="FF008A76"/>
      </top>
      <bottom style="medium">
        <color rgb="FF008A76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1" fillId="0" borderId="0"/>
    <xf numFmtId="164" fontId="6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2" borderId="4" xfId="4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43" fontId="2" fillId="2" borderId="0" xfId="1" applyFont="1" applyFill="1" applyAlignment="1">
      <alignment vertical="center"/>
    </xf>
    <xf numFmtId="166" fontId="1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12" fillId="2" borderId="4" xfId="4" applyFont="1" applyFill="1" applyBorder="1" applyAlignment="1">
      <alignment horizontal="left" vertical="center" wrapText="1"/>
    </xf>
    <xf numFmtId="167" fontId="2" fillId="2" borderId="0" xfId="1" applyNumberFormat="1" applyFont="1" applyFill="1" applyBorder="1" applyAlignment="1">
      <alignment vertical="center"/>
    </xf>
    <xf numFmtId="167" fontId="2" fillId="2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4" applyFont="1" applyAlignment="1">
      <alignment horizontal="left"/>
    </xf>
    <xf numFmtId="0" fontId="2" fillId="0" borderId="0" xfId="4" applyFont="1"/>
    <xf numFmtId="0" fontId="2" fillId="0" borderId="0" xfId="4" applyFont="1" applyAlignment="1">
      <alignment wrapText="1"/>
    </xf>
    <xf numFmtId="0" fontId="2" fillId="0" borderId="0" xfId="4" applyFont="1" applyAlignment="1">
      <alignment horizontal="center"/>
    </xf>
    <xf numFmtId="0" fontId="2" fillId="0" borderId="0" xfId="5" applyFont="1" applyAlignment="1">
      <alignment horizontal="center" vertical="center"/>
    </xf>
    <xf numFmtId="0" fontId="2" fillId="0" borderId="0" xfId="5" applyFont="1" applyAlignment="1">
      <alignment vertical="center"/>
    </xf>
    <xf numFmtId="0" fontId="2" fillId="0" borderId="0" xfId="5" applyFont="1" applyAlignment="1">
      <alignment horizontal="left" vertical="center"/>
    </xf>
    <xf numFmtId="0" fontId="19" fillId="0" borderId="0" xfId="4" applyFont="1" applyAlignment="1">
      <alignment vertical="center"/>
    </xf>
    <xf numFmtId="165" fontId="3" fillId="2" borderId="0" xfId="6" applyNumberFormat="1" applyFont="1" applyFill="1" applyBorder="1" applyAlignment="1">
      <alignment horizontal="center" vertical="center"/>
    </xf>
    <xf numFmtId="0" fontId="13" fillId="2" borderId="0" xfId="3" applyFont="1" applyFill="1" applyAlignment="1">
      <alignment horizontal="left"/>
    </xf>
    <xf numFmtId="0" fontId="13" fillId="2" borderId="0" xfId="3" applyFont="1" applyFill="1" applyAlignment="1">
      <alignment horizontal="center"/>
    </xf>
    <xf numFmtId="0" fontId="2" fillId="2" borderId="0" xfId="4" applyFont="1" applyFill="1" applyAlignment="1">
      <alignment horizontal="left"/>
    </xf>
    <xf numFmtId="0" fontId="2" fillId="2" borderId="0" xfId="4" applyFont="1" applyFill="1"/>
    <xf numFmtId="0" fontId="11" fillId="2" borderId="0" xfId="4" applyFont="1" applyFill="1"/>
    <xf numFmtId="0" fontId="11" fillId="2" borderId="0" xfId="4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wrapText="1"/>
    </xf>
    <xf numFmtId="0" fontId="2" fillId="2" borderId="0" xfId="4" applyFont="1" applyFill="1" applyAlignment="1">
      <alignment horizontal="right" wrapText="1"/>
    </xf>
    <xf numFmtId="0" fontId="2" fillId="2" borderId="0" xfId="4" applyFont="1" applyFill="1" applyAlignment="1">
      <alignment horizontal="center" vertical="center" wrapText="1"/>
    </xf>
    <xf numFmtId="0" fontId="2" fillId="2" borderId="0" xfId="4" applyFont="1" applyFill="1" applyAlignment="1">
      <alignment horizontal="left" vertical="center" wrapText="1" indent="1"/>
    </xf>
    <xf numFmtId="165" fontId="16" fillId="2" borderId="0" xfId="6" applyNumberFormat="1" applyFont="1" applyFill="1" applyBorder="1" applyAlignment="1">
      <alignment horizontal="center" vertical="center"/>
    </xf>
    <xf numFmtId="0" fontId="11" fillId="2" borderId="0" xfId="4" applyFont="1" applyFill="1" applyAlignment="1">
      <alignment horizontal="center" vertical="center" wrapText="1"/>
    </xf>
    <xf numFmtId="0" fontId="11" fillId="2" borderId="0" xfId="4" applyFont="1" applyFill="1" applyAlignment="1">
      <alignment horizontal="left" vertical="center" wrapText="1"/>
    </xf>
    <xf numFmtId="0" fontId="18" fillId="2" borderId="0" xfId="5" applyFont="1" applyFill="1" applyAlignment="1">
      <alignment horizontal="left" vertical="center"/>
    </xf>
    <xf numFmtId="0" fontId="2" fillId="2" borderId="0" xfId="4" applyFont="1" applyFill="1" applyAlignment="1">
      <alignment horizontal="center"/>
    </xf>
    <xf numFmtId="165" fontId="2" fillId="2" borderId="0" xfId="4" applyNumberFormat="1" applyFont="1" applyFill="1"/>
    <xf numFmtId="0" fontId="11" fillId="2" borderId="0" xfId="4" applyFont="1" applyFill="1" applyAlignment="1">
      <alignment horizontal="center"/>
    </xf>
    <xf numFmtId="0" fontId="11" fillId="2" borderId="0" xfId="4" applyFont="1" applyFill="1" applyAlignment="1">
      <alignment horizontal="right"/>
    </xf>
    <xf numFmtId="0" fontId="8" fillId="3" borderId="2" xfId="4" applyFont="1" applyFill="1" applyBorder="1" applyAlignment="1">
      <alignment horizontal="center" vertical="center" wrapText="1"/>
    </xf>
    <xf numFmtId="0" fontId="8" fillId="3" borderId="2" xfId="4" applyFont="1" applyFill="1" applyBorder="1" applyAlignment="1">
      <alignment horizontal="left" vertical="center" wrapText="1"/>
    </xf>
    <xf numFmtId="165" fontId="8" fillId="3" borderId="2" xfId="6" applyNumberFormat="1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left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165" fontId="10" fillId="2" borderId="1" xfId="6" applyNumberFormat="1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center" vertical="center" wrapText="1"/>
    </xf>
    <xf numFmtId="3" fontId="8" fillId="3" borderId="4" xfId="4" applyNumberFormat="1" applyFont="1" applyFill="1" applyBorder="1" applyAlignment="1">
      <alignment horizontal="right" vertical="center" wrapText="1"/>
    </xf>
    <xf numFmtId="0" fontId="2" fillId="2" borderId="0" xfId="5" applyFont="1" applyFill="1" applyAlignment="1">
      <alignment vertical="center"/>
    </xf>
    <xf numFmtId="0" fontId="2" fillId="2" borderId="0" xfId="5" applyFont="1" applyFill="1" applyAlignment="1">
      <alignment horizontal="center" vertical="center"/>
    </xf>
    <xf numFmtId="14" fontId="2" fillId="2" borderId="0" xfId="5" applyNumberFormat="1" applyFont="1" applyFill="1" applyAlignment="1">
      <alignment horizontal="center" vertical="center"/>
    </xf>
    <xf numFmtId="0" fontId="2" fillId="2" borderId="0" xfId="4" applyFont="1" applyFill="1" applyAlignment="1">
      <alignment horizontal="right" vertical="center" wrapText="1"/>
    </xf>
    <xf numFmtId="0" fontId="11" fillId="2" borderId="0" xfId="5" applyFont="1" applyFill="1" applyAlignment="1">
      <alignment horizontal="right" vertical="center"/>
    </xf>
    <xf numFmtId="0" fontId="2" fillId="2" borderId="0" xfId="5" applyFont="1" applyFill="1" applyAlignment="1">
      <alignment horizontal="center" vertical="center" wrapText="1"/>
    </xf>
    <xf numFmtId="0" fontId="2" fillId="2" borderId="0" xfId="5" applyFont="1" applyFill="1" applyAlignment="1">
      <alignment horizontal="left" vertical="center" wrapText="1"/>
    </xf>
    <xf numFmtId="168" fontId="2" fillId="2" borderId="0" xfId="4" applyNumberFormat="1" applyFont="1" applyFill="1" applyAlignment="1">
      <alignment horizontal="right" vertical="center"/>
    </xf>
    <xf numFmtId="0" fontId="2" fillId="2" borderId="1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left" vertical="center" wrapText="1"/>
    </xf>
    <xf numFmtId="168" fontId="2" fillId="2" borderId="1" xfId="4" applyNumberFormat="1" applyFont="1" applyFill="1" applyBorder="1" applyAlignment="1">
      <alignment horizontal="right" vertical="center"/>
    </xf>
    <xf numFmtId="0" fontId="20" fillId="2" borderId="0" xfId="4" applyFont="1" applyFill="1" applyAlignment="1">
      <alignment horizontal="left" vertical="center"/>
    </xf>
    <xf numFmtId="0" fontId="11" fillId="3" borderId="0" xfId="5" applyFont="1" applyFill="1" applyAlignment="1">
      <alignment horizontal="center" vertical="center" wrapText="1"/>
    </xf>
    <xf numFmtId="0" fontId="10" fillId="3" borderId="0" xfId="5" applyFont="1" applyFill="1" applyAlignment="1">
      <alignment horizontal="left" vertical="center"/>
    </xf>
    <xf numFmtId="14" fontId="3" fillId="3" borderId="0" xfId="5" applyNumberFormat="1" applyFont="1" applyFill="1" applyAlignment="1">
      <alignment horizontal="center" vertical="center"/>
    </xf>
    <xf numFmtId="0" fontId="12" fillId="3" borderId="5" xfId="5" applyFont="1" applyFill="1" applyBorder="1" applyAlignment="1">
      <alignment horizontal="center" vertical="center" wrapText="1"/>
    </xf>
    <xf numFmtId="0" fontId="12" fillId="3" borderId="5" xfId="5" applyFont="1" applyFill="1" applyBorder="1" applyAlignment="1">
      <alignment horizontal="left" vertical="center" wrapText="1"/>
    </xf>
    <xf numFmtId="14" fontId="12" fillId="3" borderId="5" xfId="5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10" fontId="2" fillId="0" borderId="0" xfId="2" applyNumberFormat="1" applyFont="1" applyAlignment="1">
      <alignment vertical="center"/>
    </xf>
    <xf numFmtId="0" fontId="10" fillId="2" borderId="4" xfId="4" applyFont="1" applyFill="1" applyBorder="1" applyAlignment="1">
      <alignment horizontal="center" vertical="center" wrapText="1"/>
    </xf>
    <xf numFmtId="3" fontId="10" fillId="2" borderId="4" xfId="4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169" fontId="10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20" fillId="2" borderId="0" xfId="4" applyFont="1" applyFill="1" applyAlignment="1">
      <alignment horizontal="left" vertical="top"/>
    </xf>
    <xf numFmtId="0" fontId="23" fillId="3" borderId="2" xfId="0" applyFont="1" applyFill="1" applyBorder="1" applyAlignment="1">
      <alignment horizontal="center" vertical="center" wrapText="1"/>
    </xf>
    <xf numFmtId="167" fontId="23" fillId="3" borderId="2" xfId="1" applyNumberFormat="1" applyFont="1" applyFill="1" applyBorder="1" applyAlignment="1">
      <alignment vertical="center"/>
    </xf>
    <xf numFmtId="0" fontId="23" fillId="3" borderId="2" xfId="0" applyFont="1" applyFill="1" applyBorder="1" applyAlignment="1">
      <alignment horizontal="center" vertical="center"/>
    </xf>
    <xf numFmtId="170" fontId="2" fillId="2" borderId="0" xfId="1" applyNumberFormat="1" applyFont="1" applyFill="1" applyAlignment="1">
      <alignment vertical="center"/>
    </xf>
    <xf numFmtId="0" fontId="12" fillId="2" borderId="0" xfId="0" applyFont="1" applyFill="1" applyAlignment="1">
      <alignment horizontal="justify" vertical="center" wrapText="1"/>
    </xf>
    <xf numFmtId="167" fontId="12" fillId="2" borderId="0" xfId="1" applyNumberFormat="1" applyFont="1" applyFill="1" applyBorder="1" applyAlignment="1">
      <alignment vertical="center"/>
    </xf>
    <xf numFmtId="167" fontId="2" fillId="2" borderId="0" xfId="0" applyNumberFormat="1" applyFont="1" applyFill="1" applyAlignment="1">
      <alignment vertical="center"/>
    </xf>
    <xf numFmtId="169" fontId="10" fillId="2" borderId="1" xfId="0" applyNumberFormat="1" applyFont="1" applyFill="1" applyBorder="1" applyAlignment="1">
      <alignment horizontal="center" vertical="center"/>
    </xf>
    <xf numFmtId="0" fontId="12" fillId="2" borderId="4" xfId="4" applyFont="1" applyFill="1" applyBorder="1" applyAlignment="1">
      <alignment horizontal="center" vertical="center" wrapText="1"/>
    </xf>
    <xf numFmtId="167" fontId="2" fillId="2" borderId="7" xfId="1" applyNumberFormat="1" applyFont="1" applyFill="1" applyBorder="1" applyAlignment="1">
      <alignment horizontal="right" vertical="center"/>
    </xf>
    <xf numFmtId="165" fontId="8" fillId="3" borderId="6" xfId="6" applyNumberFormat="1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 wrapText="1"/>
    </xf>
    <xf numFmtId="0" fontId="3" fillId="3" borderId="2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 wrapText="1"/>
    </xf>
    <xf numFmtId="0" fontId="10" fillId="2" borderId="0" xfId="4" applyFont="1" applyFill="1" applyAlignment="1">
      <alignment horizontal="left" vertical="center" wrapText="1"/>
    </xf>
    <xf numFmtId="17" fontId="12" fillId="2" borderId="0" xfId="0" quotePrefix="1" applyNumberFormat="1" applyFont="1" applyFill="1" applyAlignment="1">
      <alignment horizontal="center" vertical="center"/>
    </xf>
    <xf numFmtId="17" fontId="10" fillId="2" borderId="1" xfId="0" quotePrefix="1" applyNumberFormat="1" applyFont="1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17" fontId="8" fillId="3" borderId="2" xfId="0" quotePrefix="1" applyNumberFormat="1" applyFont="1" applyFill="1" applyBorder="1" applyAlignment="1">
      <alignment horizontal="left" vertical="center"/>
    </xf>
    <xf numFmtId="171" fontId="8" fillId="3" borderId="2" xfId="0" quotePrefix="1" applyNumberFormat="1" applyFont="1" applyFill="1" applyBorder="1" applyAlignment="1">
      <alignment horizontal="center" vertical="center"/>
    </xf>
    <xf numFmtId="17" fontId="12" fillId="2" borderId="1" xfId="0" quotePrefix="1" applyNumberFormat="1" applyFont="1" applyFill="1" applyBorder="1" applyAlignment="1">
      <alignment horizontal="center" vertical="center"/>
    </xf>
    <xf numFmtId="17" fontId="12" fillId="2" borderId="1" xfId="0" quotePrefix="1" applyNumberFormat="1" applyFont="1" applyFill="1" applyBorder="1" applyAlignment="1">
      <alignment vertical="center"/>
    </xf>
    <xf numFmtId="17" fontId="12" fillId="2" borderId="1" xfId="0" quotePrefix="1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17" fontId="12" fillId="2" borderId="0" xfId="0" quotePrefix="1" applyNumberFormat="1" applyFont="1" applyFill="1" applyAlignment="1">
      <alignment horizontal="center" vertical="center" wrapText="1"/>
    </xf>
    <xf numFmtId="17" fontId="12" fillId="2" borderId="0" xfId="0" quotePrefix="1" applyNumberFormat="1" applyFont="1" applyFill="1" applyAlignment="1">
      <alignment horizontal="left" vertical="center"/>
    </xf>
    <xf numFmtId="171" fontId="12" fillId="2" borderId="0" xfId="0" quotePrefix="1" applyNumberFormat="1" applyFont="1" applyFill="1" applyAlignment="1">
      <alignment horizontal="center" vertical="center" wrapText="1"/>
    </xf>
    <xf numFmtId="171" fontId="2" fillId="2" borderId="0" xfId="1" applyNumberFormat="1" applyFont="1" applyFill="1" applyBorder="1" applyAlignment="1">
      <alignment vertical="center"/>
    </xf>
    <xf numFmtId="171" fontId="3" fillId="2" borderId="0" xfId="1" applyNumberFormat="1" applyFont="1" applyFill="1" applyBorder="1" applyAlignment="1">
      <alignment vertical="center"/>
    </xf>
    <xf numFmtId="171" fontId="16" fillId="2" borderId="0" xfId="1" applyNumberFormat="1" applyFont="1" applyFill="1" applyBorder="1" applyAlignment="1">
      <alignment vertical="center"/>
    </xf>
    <xf numFmtId="167" fontId="2" fillId="2" borderId="0" xfId="1" applyNumberFormat="1" applyFont="1" applyFill="1" applyBorder="1" applyAlignment="1">
      <alignment horizontal="center" vertical="center"/>
    </xf>
    <xf numFmtId="167" fontId="2" fillId="2" borderId="7" xfId="1" applyNumberFormat="1" applyFont="1" applyFill="1" applyBorder="1" applyAlignment="1">
      <alignment horizontal="center" vertical="center"/>
    </xf>
    <xf numFmtId="171" fontId="2" fillId="2" borderId="0" xfId="0" applyNumberFormat="1" applyFont="1" applyFill="1" applyAlignment="1">
      <alignment horizontal="center" vertical="center"/>
    </xf>
    <xf numFmtId="0" fontId="16" fillId="2" borderId="1" xfId="4" applyFont="1" applyFill="1" applyBorder="1" applyAlignment="1">
      <alignment horizontal="left" vertical="center" wrapText="1"/>
    </xf>
    <xf numFmtId="171" fontId="12" fillId="2" borderId="5" xfId="0" applyNumberFormat="1" applyFont="1" applyFill="1" applyBorder="1" applyAlignment="1">
      <alignment vertical="center"/>
    </xf>
    <xf numFmtId="171" fontId="2" fillId="2" borderId="0" xfId="1" applyNumberFormat="1" applyFont="1" applyFill="1" applyBorder="1" applyAlignment="1">
      <alignment horizontal="right" vertical="center"/>
    </xf>
    <xf numFmtId="171" fontId="16" fillId="2" borderId="1" xfId="1" applyNumberFormat="1" applyFont="1" applyFill="1" applyBorder="1" applyAlignment="1">
      <alignment horizontal="right" vertical="center"/>
    </xf>
    <xf numFmtId="167" fontId="2" fillId="4" borderId="0" xfId="1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171" fontId="8" fillId="3" borderId="5" xfId="0" quotePrefix="1" applyNumberFormat="1" applyFont="1" applyFill="1" applyBorder="1" applyAlignment="1">
      <alignment horizontal="center" vertical="center"/>
    </xf>
    <xf numFmtId="17" fontId="8" fillId="3" borderId="5" xfId="0" quotePrefix="1" applyNumberFormat="1" applyFont="1" applyFill="1" applyBorder="1" applyAlignment="1">
      <alignment horizontal="left" vertical="center"/>
    </xf>
    <xf numFmtId="0" fontId="26" fillId="2" borderId="0" xfId="0" applyFont="1" applyFill="1" applyAlignment="1">
      <alignment horizontal="left" vertical="center"/>
    </xf>
    <xf numFmtId="171" fontId="12" fillId="2" borderId="0" xfId="0" applyNumberFormat="1" applyFont="1" applyFill="1" applyAlignment="1">
      <alignment vertical="center"/>
    </xf>
    <xf numFmtId="172" fontId="2" fillId="2" borderId="0" xfId="2" applyNumberFormat="1" applyFont="1" applyFill="1" applyBorder="1" applyAlignment="1">
      <alignment horizontal="center" vertical="center"/>
    </xf>
    <xf numFmtId="172" fontId="16" fillId="2" borderId="1" xfId="2" applyNumberFormat="1" applyFont="1" applyFill="1" applyBorder="1" applyAlignment="1">
      <alignment horizontal="center" vertical="center"/>
    </xf>
    <xf numFmtId="167" fontId="2" fillId="5" borderId="0" xfId="1" applyNumberFormat="1" applyFont="1" applyFill="1" applyBorder="1" applyAlignment="1">
      <alignment vertical="center"/>
    </xf>
    <xf numFmtId="0" fontId="10" fillId="2" borderId="0" xfId="0" applyFont="1" applyFill="1" applyAlignment="1">
      <alignment horizontal="left" vertical="center"/>
    </xf>
    <xf numFmtId="173" fontId="10" fillId="2" borderId="0" xfId="4" applyNumberFormat="1" applyFont="1" applyFill="1" applyAlignment="1">
      <alignment vertical="center"/>
    </xf>
    <xf numFmtId="169" fontId="12" fillId="3" borderId="5" xfId="5" applyNumberFormat="1" applyFont="1" applyFill="1" applyBorder="1" applyAlignment="1">
      <alignment horizontal="center" vertical="center"/>
    </xf>
    <xf numFmtId="0" fontId="11" fillId="2" borderId="0" xfId="5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0" fontId="27" fillId="2" borderId="0" xfId="5" applyFont="1" applyFill="1" applyAlignment="1">
      <alignment horizontal="center" vertical="center" wrapText="1"/>
    </xf>
    <xf numFmtId="0" fontId="27" fillId="2" borderId="0" xfId="5" applyFont="1" applyFill="1" applyAlignment="1">
      <alignment horizontal="left" vertical="center" wrapText="1" indent="3"/>
    </xf>
    <xf numFmtId="168" fontId="11" fillId="2" borderId="0" xfId="4" applyNumberFormat="1" applyFont="1" applyFill="1" applyAlignment="1">
      <alignment horizontal="right" vertical="center"/>
    </xf>
    <xf numFmtId="0" fontId="16" fillId="2" borderId="0" xfId="4" applyFont="1" applyFill="1" applyAlignment="1">
      <alignment horizontal="left" vertical="center" wrapText="1"/>
    </xf>
    <xf numFmtId="0" fontId="2" fillId="2" borderId="0" xfId="0" applyFont="1" applyFill="1" applyAlignment="1">
      <alignment horizontal="justify" vertical="center"/>
    </xf>
    <xf numFmtId="0" fontId="8" fillId="3" borderId="2" xfId="4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 wrapText="1"/>
    </xf>
    <xf numFmtId="0" fontId="1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7" fontId="2" fillId="2" borderId="1" xfId="1" applyNumberFormat="1" applyFont="1" applyFill="1" applyBorder="1" applyAlignment="1">
      <alignment horizontal="right" vertical="center"/>
    </xf>
    <xf numFmtId="164" fontId="10" fillId="2" borderId="4" xfId="4" applyNumberFormat="1" applyFont="1" applyFill="1" applyBorder="1" applyAlignment="1">
      <alignment horizontal="left" vertical="center" wrapText="1"/>
    </xf>
    <xf numFmtId="0" fontId="10" fillId="2" borderId="8" xfId="4" applyFont="1" applyFill="1" applyBorder="1" applyAlignment="1">
      <alignment horizontal="center" vertical="center" wrapText="1"/>
    </xf>
    <xf numFmtId="0" fontId="10" fillId="2" borderId="8" xfId="4" applyFont="1" applyFill="1" applyBorder="1" applyAlignment="1">
      <alignment horizontal="left" vertical="center" wrapText="1"/>
    </xf>
    <xf numFmtId="167" fontId="2" fillId="3" borderId="0" xfId="1" applyNumberFormat="1" applyFont="1" applyFill="1" applyBorder="1" applyAlignment="1">
      <alignment vertical="center"/>
    </xf>
    <xf numFmtId="167" fontId="2" fillId="3" borderId="0" xfId="1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167" fontId="2" fillId="2" borderId="4" xfId="1" applyNumberFormat="1" applyFont="1" applyFill="1" applyBorder="1" applyAlignment="1">
      <alignment horizontal="right" vertical="center"/>
    </xf>
    <xf numFmtId="167" fontId="2" fillId="3" borderId="4" xfId="1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 wrapText="1" indent="1"/>
    </xf>
    <xf numFmtId="167" fontId="2" fillId="6" borderId="0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 wrapText="1" indent="2"/>
    </xf>
    <xf numFmtId="0" fontId="2" fillId="2" borderId="0" xfId="0" applyFont="1" applyFill="1" applyAlignment="1">
      <alignment horizontal="left" vertical="center" wrapText="1" indent="1"/>
    </xf>
    <xf numFmtId="10" fontId="2" fillId="6" borderId="0" xfId="2" applyNumberFormat="1" applyFont="1" applyFill="1" applyBorder="1" applyAlignment="1">
      <alignment vertical="center"/>
    </xf>
    <xf numFmtId="10" fontId="2" fillId="2" borderId="0" xfId="2" applyNumberFormat="1" applyFont="1" applyFill="1" applyBorder="1" applyAlignment="1">
      <alignment vertical="center"/>
    </xf>
    <xf numFmtId="166" fontId="2" fillId="2" borderId="0" xfId="2" applyNumberFormat="1" applyFont="1" applyFill="1" applyBorder="1" applyAlignment="1">
      <alignment vertical="center"/>
    </xf>
    <xf numFmtId="166" fontId="2" fillId="6" borderId="0" xfId="2" applyNumberFormat="1" applyFont="1" applyFill="1" applyBorder="1" applyAlignment="1">
      <alignment vertical="center"/>
    </xf>
    <xf numFmtId="167" fontId="2" fillId="6" borderId="0" xfId="1" applyNumberFormat="1" applyFont="1" applyFill="1" applyBorder="1" applyAlignment="1">
      <alignment horizontal="right" vertical="center"/>
    </xf>
    <xf numFmtId="10" fontId="2" fillId="6" borderId="0" xfId="2" applyNumberFormat="1" applyFont="1" applyFill="1" applyBorder="1" applyAlignment="1">
      <alignment horizontal="right" vertical="center"/>
    </xf>
    <xf numFmtId="0" fontId="28" fillId="2" borderId="0" xfId="0" applyFont="1" applyFill="1" applyAlignment="1">
      <alignment horizontal="left" vertical="center" wrapText="1"/>
    </xf>
    <xf numFmtId="0" fontId="28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169" fontId="10" fillId="2" borderId="1" xfId="0" applyNumberFormat="1" applyFont="1" applyFill="1" applyBorder="1" applyAlignment="1">
      <alignment horizontal="center" vertical="center"/>
    </xf>
    <xf numFmtId="169" fontId="10" fillId="2" borderId="2" xfId="0" applyNumberFormat="1" applyFont="1" applyFill="1" applyBorder="1" applyAlignment="1">
      <alignment horizontal="center" vertical="center"/>
    </xf>
    <xf numFmtId="0" fontId="12" fillId="2" borderId="0" xfId="4" applyFont="1" applyFill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9" fontId="10" fillId="2" borderId="5" xfId="4" applyNumberFormat="1" applyFont="1" applyFill="1" applyBorder="1" applyAlignment="1">
      <alignment horizontal="center" vertical="center" wrapText="1"/>
    </xf>
    <xf numFmtId="169" fontId="10" fillId="2" borderId="0" xfId="4" applyNumberFormat="1" applyFont="1" applyFill="1" applyAlignment="1">
      <alignment horizontal="center" vertical="center"/>
    </xf>
    <xf numFmtId="169" fontId="10" fillId="2" borderId="3" xfId="4" applyNumberFormat="1" applyFont="1" applyFill="1" applyBorder="1" applyAlignment="1">
      <alignment horizontal="center" vertical="center"/>
    </xf>
    <xf numFmtId="169" fontId="10" fillId="2" borderId="6" xfId="0" applyNumberFormat="1" applyFont="1" applyFill="1" applyBorder="1" applyAlignment="1">
      <alignment horizontal="center" vertical="center"/>
    </xf>
    <xf numFmtId="165" fontId="8" fillId="3" borderId="2" xfId="6" applyNumberFormat="1" applyFont="1" applyFill="1" applyBorder="1" applyAlignment="1">
      <alignment horizontal="center" vertical="center"/>
    </xf>
    <xf numFmtId="165" fontId="8" fillId="3" borderId="6" xfId="6" applyNumberFormat="1" applyFont="1" applyFill="1" applyBorder="1" applyAlignment="1">
      <alignment horizontal="center" vertical="center"/>
    </xf>
    <xf numFmtId="165" fontId="10" fillId="2" borderId="2" xfId="6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3" borderId="0" xfId="5" applyFont="1" applyFill="1" applyAlignment="1">
      <alignment horizontal="center" vertical="center"/>
    </xf>
    <xf numFmtId="0" fontId="11" fillId="2" borderId="0" xfId="5" applyFont="1" applyFill="1" applyAlignment="1">
      <alignment horizontal="left" vertical="center" wrapText="1"/>
    </xf>
  </cellXfs>
  <cellStyles count="7">
    <cellStyle name="Comma 2" xfId="6" xr:uid="{C80C2EE6-974D-435B-8C44-7798F87FF03C}"/>
    <cellStyle name="Hiperlink" xfId="3" builtinId="8"/>
    <cellStyle name="Normal" xfId="0" builtinId="0"/>
    <cellStyle name="Normal 2" xfId="4" xr:uid="{CEA3F89E-A17D-4115-903A-FC6244312532}"/>
    <cellStyle name="Normal 9 2" xfId="5" xr:uid="{800E3B73-9B01-4802-A523-3079B7DE9130}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C9D200"/>
      <color rgb="FFCCECFF"/>
      <color rgb="FFC9FFFA"/>
      <color rgb="FF00AE9D"/>
      <color rgb="FF004851"/>
      <color rgb="FF008A76"/>
      <color rgb="FFF9F9F9"/>
      <color rgb="FFDDDDDD"/>
      <color rgb="FFE4E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&#205;ndice!A1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&#205;ndice!A1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&#205;ndice!A1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5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134470</xdr:colOff>
      <xdr:row>0</xdr:row>
      <xdr:rowOff>168089</xdr:rowOff>
    </xdr:from>
    <xdr:to>
      <xdr:col>2</xdr:col>
      <xdr:colOff>474778</xdr:colOff>
      <xdr:row>3</xdr:row>
      <xdr:rowOff>179294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8ED45CA-FBF8-1EA2-9A38-86BC62CB8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5" y="168089"/>
          <a:ext cx="2021191" cy="582705"/>
        </a:xfrm>
        <a:prstGeom prst="rect">
          <a:avLst/>
        </a:prstGeom>
      </xdr:spPr>
    </xdr:pic>
    <xdr:clientData/>
  </xdr:twoCellAnchor>
  <xdr:twoCellAnchor>
    <xdr:from>
      <xdr:col>2</xdr:col>
      <xdr:colOff>3765176</xdr:colOff>
      <xdr:row>0</xdr:row>
      <xdr:rowOff>22412</xdr:rowOff>
    </xdr:from>
    <xdr:to>
      <xdr:col>5</xdr:col>
      <xdr:colOff>0</xdr:colOff>
      <xdr:row>4</xdr:row>
      <xdr:rowOff>22412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31CDF262-9A28-E6AD-FCE6-519F7204DAB1}"/>
            </a:ext>
          </a:extLst>
        </xdr:cNvPr>
        <xdr:cNvSpPr txBox="1"/>
      </xdr:nvSpPr>
      <xdr:spPr>
        <a:xfrm>
          <a:off x="5513294" y="22412"/>
          <a:ext cx="1692088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2800" b="1">
              <a:solidFill>
                <a:srgbClr val="004851"/>
              </a:solidFill>
            </a:rPr>
            <a:t>2T2026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33616</xdr:colOff>
      <xdr:row>8</xdr:row>
      <xdr:rowOff>168089</xdr:rowOff>
    </xdr:from>
    <xdr:to>
      <xdr:col>4</xdr:col>
      <xdr:colOff>56029</xdr:colOff>
      <xdr:row>51</xdr:row>
      <xdr:rowOff>168091</xdr:rowOff>
    </xdr:to>
    <xdr:sp macro="" textlink="">
      <xdr:nvSpPr>
        <xdr:cNvPr id="4" name="Retângulo: Cantos Diagonais Recortados 3">
          <a:extLst>
            <a:ext uri="{FF2B5EF4-FFF2-40B4-BE49-F238E27FC236}">
              <a16:creationId xmlns:a16="http://schemas.microsoft.com/office/drawing/2014/main" id="{CE101A80-0505-4F17-8BD4-160AD1223D25}"/>
            </a:ext>
          </a:extLst>
        </xdr:cNvPr>
        <xdr:cNvSpPr/>
      </xdr:nvSpPr>
      <xdr:spPr>
        <a:xfrm>
          <a:off x="5300381" y="1602442"/>
          <a:ext cx="795619" cy="12561796"/>
        </a:xfrm>
        <a:prstGeom prst="snip2DiagRect">
          <a:avLst/>
        </a:prstGeom>
        <a:noFill/>
        <a:ln w="19050">
          <a:solidFill>
            <a:srgbClr val="00485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</xdr:col>
      <xdr:colOff>33618</xdr:colOff>
      <xdr:row>1</xdr:row>
      <xdr:rowOff>0</xdr:rowOff>
    </xdr:from>
    <xdr:to>
      <xdr:col>2</xdr:col>
      <xdr:colOff>1673809</xdr:colOff>
      <xdr:row>4</xdr:row>
      <xdr:rowOff>44823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FEE71A5-A87F-4971-826E-7FEFF08A6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7" y="179294"/>
          <a:ext cx="2021191" cy="5827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0</xdr:col>
      <xdr:colOff>57150</xdr:colOff>
      <xdr:row>0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508E62A-CFC7-4102-A8BC-B0287271DD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10800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28</xdr:row>
      <xdr:rowOff>76200</xdr:rowOff>
    </xdr:from>
    <xdr:to>
      <xdr:col>0</xdr:col>
      <xdr:colOff>66675</xdr:colOff>
      <xdr:row>28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924D781-7E4E-483F-AA54-3D7AF86B94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6619875"/>
          <a:ext cx="10800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7140948</xdr:colOff>
      <xdr:row>11</xdr:row>
      <xdr:rowOff>0</xdr:rowOff>
    </xdr:from>
    <xdr:to>
      <xdr:col>4</xdr:col>
      <xdr:colOff>47064</xdr:colOff>
      <xdr:row>31</xdr:row>
      <xdr:rowOff>0</xdr:rowOff>
    </xdr:to>
    <xdr:sp macro="" textlink="">
      <xdr:nvSpPr>
        <xdr:cNvPr id="7" name="Retângulo: Cantos Diagonais Recortados 6">
          <a:extLst>
            <a:ext uri="{FF2B5EF4-FFF2-40B4-BE49-F238E27FC236}">
              <a16:creationId xmlns:a16="http://schemas.microsoft.com/office/drawing/2014/main" id="{47C1F4FA-5D76-4F40-A75C-52EA50C7AD82}"/>
            </a:ext>
          </a:extLst>
        </xdr:cNvPr>
        <xdr:cNvSpPr/>
      </xdr:nvSpPr>
      <xdr:spPr>
        <a:xfrm>
          <a:off x="7589183" y="1983441"/>
          <a:ext cx="1131234" cy="4538383"/>
        </a:xfrm>
        <a:prstGeom prst="snip2DiagRect">
          <a:avLst/>
        </a:prstGeom>
        <a:noFill/>
        <a:ln w="19050">
          <a:solidFill>
            <a:srgbClr val="00485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</xdr:col>
      <xdr:colOff>44823</xdr:colOff>
      <xdr:row>0</xdr:row>
      <xdr:rowOff>156882</xdr:rowOff>
    </xdr:from>
    <xdr:to>
      <xdr:col>2</xdr:col>
      <xdr:colOff>1729838</xdr:colOff>
      <xdr:row>4</xdr:row>
      <xdr:rowOff>22411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51E44CA-7A34-4D8E-B09B-0DDD1CBC2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156882"/>
          <a:ext cx="2021191" cy="5827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10242</xdr:colOff>
      <xdr:row>0</xdr:row>
      <xdr:rowOff>102419</xdr:rowOff>
    </xdr:from>
    <xdr:to>
      <xdr:col>2</xdr:col>
      <xdr:colOff>1652481</xdr:colOff>
      <xdr:row>3</xdr:row>
      <xdr:rowOff>132059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3DBD88E-522E-4F89-B75B-367625906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03" y="102419"/>
          <a:ext cx="2021191" cy="5827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21166</xdr:colOff>
      <xdr:row>0</xdr:row>
      <xdr:rowOff>127001</xdr:rowOff>
    </xdr:from>
    <xdr:to>
      <xdr:col>2</xdr:col>
      <xdr:colOff>1661357</xdr:colOff>
      <xdr:row>3</xdr:row>
      <xdr:rowOff>169956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0DA0678-F577-4FB1-AECA-18726A17A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83" y="127001"/>
          <a:ext cx="2021191" cy="5827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9</xdr:col>
      <xdr:colOff>553064</xdr:colOff>
      <xdr:row>0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BA1D789-766D-448A-943D-4CBAA20473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126498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112</xdr:row>
      <xdr:rowOff>133350</xdr:rowOff>
    </xdr:from>
    <xdr:to>
      <xdr:col>9</xdr:col>
      <xdr:colOff>553064</xdr:colOff>
      <xdr:row>112</xdr:row>
      <xdr:rowOff>184354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25B307-E51B-41B8-9273-60AC1BF580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755225"/>
          <a:ext cx="12649814" cy="510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678429</xdr:colOff>
      <xdr:row>1</xdr:row>
      <xdr:rowOff>28575</xdr:rowOff>
    </xdr:from>
    <xdr:to>
      <xdr:col>9</xdr:col>
      <xdr:colOff>960111</xdr:colOff>
      <xdr:row>2</xdr:row>
      <xdr:rowOff>60512</xdr:rowOff>
    </xdr:to>
    <xdr:sp macro="" textlink="">
      <xdr:nvSpPr>
        <xdr:cNvPr id="4" name="Seta: para a Direit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2CCF96-59A2-4AB0-AA8A-E61105E06333}"/>
            </a:ext>
          </a:extLst>
        </xdr:cNvPr>
        <xdr:cNvSpPr/>
      </xdr:nvSpPr>
      <xdr:spPr>
        <a:xfrm rot="10800000">
          <a:off x="12775179" y="209550"/>
          <a:ext cx="281682" cy="212912"/>
        </a:xfrm>
        <a:prstGeom prst="rightArrow">
          <a:avLst/>
        </a:prstGeom>
        <a:noFill/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20484</xdr:colOff>
      <xdr:row>0</xdr:row>
      <xdr:rowOff>112662</xdr:rowOff>
    </xdr:from>
    <xdr:to>
      <xdr:col>2</xdr:col>
      <xdr:colOff>423896</xdr:colOff>
      <xdr:row>1</xdr:row>
      <xdr:rowOff>182245</xdr:rowOff>
    </xdr:to>
    <xdr:pic>
      <xdr:nvPicPr>
        <xdr:cNvPr id="5" name="Imagem 4" descr="sicoob">
          <a:extLst>
            <a:ext uri="{FF2B5EF4-FFF2-40B4-BE49-F238E27FC236}">
              <a16:creationId xmlns:a16="http://schemas.microsoft.com/office/drawing/2014/main" id="{00B6028F-A536-4C43-ABB0-8BBA3605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4" y="112662"/>
          <a:ext cx="784412" cy="250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42334</xdr:colOff>
      <xdr:row>0</xdr:row>
      <xdr:rowOff>116416</xdr:rowOff>
    </xdr:from>
    <xdr:to>
      <xdr:col>2</xdr:col>
      <xdr:colOff>1851858</xdr:colOff>
      <xdr:row>3</xdr:row>
      <xdr:rowOff>159371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E25D475-3845-47F7-997E-87E3A28C2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17" y="116416"/>
          <a:ext cx="2021191" cy="5827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2</xdr:col>
      <xdr:colOff>1802116</xdr:colOff>
      <xdr:row>3</xdr:row>
      <xdr:rowOff>106455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1371612-BDA8-438E-9369-D826D5889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95250"/>
          <a:ext cx="2021191" cy="58270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8</xdr:col>
      <xdr:colOff>0</xdr:colOff>
      <xdr:row>0</xdr:row>
      <xdr:rowOff>64769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2CD504-8364-4F20-B147-3652FCF97E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744840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608625</xdr:colOff>
      <xdr:row>0</xdr:row>
      <xdr:rowOff>133350</xdr:rowOff>
    </xdr:from>
    <xdr:to>
      <xdr:col>6</xdr:col>
      <xdr:colOff>885825</xdr:colOff>
      <xdr:row>1</xdr:row>
      <xdr:rowOff>161925</xdr:rowOff>
    </xdr:to>
    <xdr:sp macro="" textlink="">
      <xdr:nvSpPr>
        <xdr:cNvPr id="4" name="Seta: para a Direit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EE81C3-AA34-44A0-BA57-12FB0F8FA4AD}"/>
            </a:ext>
          </a:extLst>
        </xdr:cNvPr>
        <xdr:cNvSpPr/>
      </xdr:nvSpPr>
      <xdr:spPr>
        <a:xfrm rot="10800000">
          <a:off x="7066575" y="133350"/>
          <a:ext cx="277200" cy="209550"/>
        </a:xfrm>
        <a:prstGeom prst="rightArrow">
          <a:avLst/>
        </a:prstGeom>
        <a:noFill/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22</xdr:row>
      <xdr:rowOff>104775</xdr:rowOff>
    </xdr:from>
    <xdr:to>
      <xdr:col>8</xdr:col>
      <xdr:colOff>0</xdr:colOff>
      <xdr:row>22</xdr:row>
      <xdr:rowOff>150494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869D5A8-57EA-4866-AF40-38EEB0F58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038725"/>
          <a:ext cx="744855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20484</xdr:colOff>
      <xdr:row>0</xdr:row>
      <xdr:rowOff>81935</xdr:rowOff>
    </xdr:from>
    <xdr:to>
      <xdr:col>2</xdr:col>
      <xdr:colOff>598010</xdr:colOff>
      <xdr:row>1</xdr:row>
      <xdr:rowOff>151518</xdr:rowOff>
    </xdr:to>
    <xdr:pic>
      <xdr:nvPicPr>
        <xdr:cNvPr id="6" name="Imagem 5" descr="sicoob">
          <a:extLst>
            <a:ext uri="{FF2B5EF4-FFF2-40B4-BE49-F238E27FC236}">
              <a16:creationId xmlns:a16="http://schemas.microsoft.com/office/drawing/2014/main" id="{22635710-FE61-47B9-A537-BEEECBFC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78" y="81935"/>
          <a:ext cx="782364" cy="253938"/>
        </a:xfrm>
        <a:prstGeom prst="rect">
          <a:avLst/>
        </a:prstGeom>
        <a:solidFill>
          <a:schemeClr val="accent1"/>
        </a:solidFill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15</xdr:col>
      <xdr:colOff>0</xdr:colOff>
      <xdr:row>0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4FC6E2-185B-4A79-BB12-0FF9A4BC52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1232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104775</xdr:rowOff>
    </xdr:from>
    <xdr:to>
      <xdr:col>15</xdr:col>
      <xdr:colOff>0</xdr:colOff>
      <xdr:row>25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7745E15-598D-4CF0-852B-26465D62A0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543675"/>
          <a:ext cx="1232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22413</xdr:colOff>
      <xdr:row>0</xdr:row>
      <xdr:rowOff>112059</xdr:rowOff>
    </xdr:from>
    <xdr:to>
      <xdr:col>2</xdr:col>
      <xdr:colOff>381001</xdr:colOff>
      <xdr:row>1</xdr:row>
      <xdr:rowOff>176581</xdr:rowOff>
    </xdr:to>
    <xdr:pic>
      <xdr:nvPicPr>
        <xdr:cNvPr id="4" name="Imagem 3" descr="sicoob">
          <a:extLst>
            <a:ext uri="{FF2B5EF4-FFF2-40B4-BE49-F238E27FC236}">
              <a16:creationId xmlns:a16="http://schemas.microsoft.com/office/drawing/2014/main" id="{ECF47902-314C-4656-B578-987E240A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3" y="112059"/>
          <a:ext cx="739588" cy="2454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481858</xdr:colOff>
      <xdr:row>1</xdr:row>
      <xdr:rowOff>0</xdr:rowOff>
    </xdr:from>
    <xdr:to>
      <xdr:col>13</xdr:col>
      <xdr:colOff>754090</xdr:colOff>
      <xdr:row>2</xdr:row>
      <xdr:rowOff>37016</xdr:rowOff>
    </xdr:to>
    <xdr:sp macro="" textlink="">
      <xdr:nvSpPr>
        <xdr:cNvPr id="5" name="Seta: para a Direita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65E1F6-784F-479D-A831-220589F9441A}"/>
            </a:ext>
          </a:extLst>
        </xdr:cNvPr>
        <xdr:cNvSpPr/>
      </xdr:nvSpPr>
      <xdr:spPr>
        <a:xfrm rot="10800000">
          <a:off x="11778508" y="180975"/>
          <a:ext cx="272232" cy="217991"/>
        </a:xfrm>
        <a:prstGeom prst="rightArrow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7</xdr:col>
      <xdr:colOff>0</xdr:colOff>
      <xdr:row>0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6C37EC-161F-4D9C-B7AC-1BEDF9FC4F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8467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22412</xdr:colOff>
      <xdr:row>0</xdr:row>
      <xdr:rowOff>134471</xdr:rowOff>
    </xdr:from>
    <xdr:to>
      <xdr:col>2</xdr:col>
      <xdr:colOff>425824</xdr:colOff>
      <xdr:row>2</xdr:row>
      <xdr:rowOff>19699</xdr:rowOff>
    </xdr:to>
    <xdr:pic>
      <xdr:nvPicPr>
        <xdr:cNvPr id="3" name="Imagem 2" descr="sicoob">
          <a:extLst>
            <a:ext uri="{FF2B5EF4-FFF2-40B4-BE49-F238E27FC236}">
              <a16:creationId xmlns:a16="http://schemas.microsoft.com/office/drawing/2014/main" id="{62D2E882-0344-49C4-AB47-CE5EAD0A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2" y="134471"/>
          <a:ext cx="736787" cy="247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784413</xdr:colOff>
      <xdr:row>1</xdr:row>
      <xdr:rowOff>0</xdr:rowOff>
    </xdr:from>
    <xdr:to>
      <xdr:col>5</xdr:col>
      <xdr:colOff>1056645</xdr:colOff>
      <xdr:row>2</xdr:row>
      <xdr:rowOff>37016</xdr:rowOff>
    </xdr:to>
    <xdr:sp macro="" textlink="">
      <xdr:nvSpPr>
        <xdr:cNvPr id="4" name="Seta: para a Direita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D11C2A-1A2A-48E1-8135-E43F34589B66}"/>
            </a:ext>
          </a:extLst>
        </xdr:cNvPr>
        <xdr:cNvSpPr/>
      </xdr:nvSpPr>
      <xdr:spPr>
        <a:xfrm rot="10800000">
          <a:off x="8071038" y="180975"/>
          <a:ext cx="272232" cy="217991"/>
        </a:xfrm>
        <a:prstGeom prst="rightArrow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33</xdr:row>
      <xdr:rowOff>76201</xdr:rowOff>
    </xdr:from>
    <xdr:to>
      <xdr:col>7</xdr:col>
      <xdr:colOff>0</xdr:colOff>
      <xdr:row>33</xdr:row>
      <xdr:rowOff>123826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4B91134-BC10-481A-B529-4E9689D7B0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972301"/>
          <a:ext cx="8467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6</xdr:col>
      <xdr:colOff>0</xdr:colOff>
      <xdr:row>0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D44E0A-5BB8-40A8-A7EB-FA926E25BF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6143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104775</xdr:rowOff>
    </xdr:from>
    <xdr:to>
      <xdr:col>6</xdr:col>
      <xdr:colOff>0</xdr:colOff>
      <xdr:row>13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D5ADD18-DF84-4050-A58D-A2FDE91964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00350"/>
          <a:ext cx="6143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930648</xdr:colOff>
      <xdr:row>0</xdr:row>
      <xdr:rowOff>156882</xdr:rowOff>
    </xdr:from>
    <xdr:to>
      <xdr:col>5</xdr:col>
      <xdr:colOff>31230</xdr:colOff>
      <xdr:row>2</xdr:row>
      <xdr:rowOff>7844</xdr:rowOff>
    </xdr:to>
    <xdr:sp macro="" textlink="">
      <xdr:nvSpPr>
        <xdr:cNvPr id="4" name="Seta: para a Direit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5FB6AA-2EFD-4B6D-A430-7D97FEE4053F}"/>
            </a:ext>
          </a:extLst>
        </xdr:cNvPr>
        <xdr:cNvSpPr/>
      </xdr:nvSpPr>
      <xdr:spPr>
        <a:xfrm rot="10800000">
          <a:off x="5778873" y="156882"/>
          <a:ext cx="281682" cy="212912"/>
        </a:xfrm>
        <a:prstGeom prst="rightArrow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20484</xdr:colOff>
      <xdr:row>0</xdr:row>
      <xdr:rowOff>102419</xdr:rowOff>
    </xdr:from>
    <xdr:to>
      <xdr:col>2</xdr:col>
      <xdr:colOff>423896</xdr:colOff>
      <xdr:row>1</xdr:row>
      <xdr:rowOff>172002</xdr:rowOff>
    </xdr:to>
    <xdr:pic>
      <xdr:nvPicPr>
        <xdr:cNvPr id="5" name="Imagem 4" descr="sicoob">
          <a:extLst>
            <a:ext uri="{FF2B5EF4-FFF2-40B4-BE49-F238E27FC236}">
              <a16:creationId xmlns:a16="http://schemas.microsoft.com/office/drawing/2014/main" id="{360564F9-D9DB-42EA-931F-119AB211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4" y="102419"/>
          <a:ext cx="784412" cy="250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20484</xdr:colOff>
      <xdr:row>0</xdr:row>
      <xdr:rowOff>102419</xdr:rowOff>
    </xdr:from>
    <xdr:to>
      <xdr:col>2</xdr:col>
      <xdr:colOff>423896</xdr:colOff>
      <xdr:row>1</xdr:row>
      <xdr:rowOff>172002</xdr:rowOff>
    </xdr:to>
    <xdr:pic>
      <xdr:nvPicPr>
        <xdr:cNvPr id="6" name="Imagem 5" descr="sicoob">
          <a:extLst>
            <a:ext uri="{FF2B5EF4-FFF2-40B4-BE49-F238E27FC236}">
              <a16:creationId xmlns:a16="http://schemas.microsoft.com/office/drawing/2014/main" id="{EEC36010-4CF0-42E3-AF06-73EA016A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4" y="102419"/>
          <a:ext cx="784412" cy="250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5004000" cy="45719"/>
    <xdr:pic>
      <xdr:nvPicPr>
        <xdr:cNvPr id="2" name="Imagem 1">
          <a:extLst>
            <a:ext uri="{FF2B5EF4-FFF2-40B4-BE49-F238E27FC236}">
              <a16:creationId xmlns:a16="http://schemas.microsoft.com/office/drawing/2014/main" id="{26BF6586-DC17-4C6E-ACAE-2C5050D130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8575"/>
          <a:ext cx="5004000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117679</xdr:rowOff>
    </xdr:from>
    <xdr:ext cx="1043448" cy="208098"/>
    <xdr:pic>
      <xdr:nvPicPr>
        <xdr:cNvPr id="3" name="Imagem 2" descr="Resultado de imagem para logo bancoob">
          <a:extLst>
            <a:ext uri="{FF2B5EF4-FFF2-40B4-BE49-F238E27FC236}">
              <a16:creationId xmlns:a16="http://schemas.microsoft.com/office/drawing/2014/main" id="{B9D30AF7-0626-45AB-AD3F-1F75637BD8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3" t="2778" b="-8335"/>
        <a:stretch/>
      </xdr:blipFill>
      <xdr:spPr bwMode="auto">
        <a:xfrm>
          <a:off x="114300" y="117679"/>
          <a:ext cx="1043448" cy="208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609600</xdr:colOff>
      <xdr:row>0</xdr:row>
      <xdr:rowOff>152400</xdr:rowOff>
    </xdr:from>
    <xdr:to>
      <xdr:col>4</xdr:col>
      <xdr:colOff>885827</xdr:colOff>
      <xdr:row>1</xdr:row>
      <xdr:rowOff>171450</xdr:rowOff>
    </xdr:to>
    <xdr:sp macro="" textlink="">
      <xdr:nvSpPr>
        <xdr:cNvPr id="4" name="Seta: para a Direita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646525-4CA9-4181-881C-0EB198D78013}"/>
            </a:ext>
          </a:extLst>
        </xdr:cNvPr>
        <xdr:cNvSpPr/>
      </xdr:nvSpPr>
      <xdr:spPr>
        <a:xfrm rot="10800000">
          <a:off x="4791075" y="152400"/>
          <a:ext cx="276227" cy="209550"/>
        </a:xfrm>
        <a:prstGeom prst="rightArrow">
          <a:avLst/>
        </a:prstGeom>
        <a:ln w="38100">
          <a:solidFill>
            <a:srgbClr val="00485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oneCellAnchor>
    <xdr:from>
      <xdr:col>1</xdr:col>
      <xdr:colOff>0</xdr:colOff>
      <xdr:row>49</xdr:row>
      <xdr:rowOff>28575</xdr:rowOff>
    </xdr:from>
    <xdr:ext cx="4943476" cy="45719"/>
    <xdr:pic>
      <xdr:nvPicPr>
        <xdr:cNvPr id="5" name="Imagem 4">
          <a:extLst>
            <a:ext uri="{FF2B5EF4-FFF2-40B4-BE49-F238E27FC236}">
              <a16:creationId xmlns:a16="http://schemas.microsoft.com/office/drawing/2014/main" id="{65874438-81E4-4B3E-BBB3-5C69B7690B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3344525"/>
          <a:ext cx="4943476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bancoob\corporativo\Informa&#231;&#245;es%20Gerenciais%20-%20BANCOOB\Apresenta&#231;&#245;es%20Bancoob\2013\05%20-2013\Provis&#227;o%20Base%20Access%2004.2013%20-%20Cr&#233;dito%201.6.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bancoob\corporativo\N&#250;cleo%20de%20Basileia\Sistema%20DLO\Parametriza&#231;&#227;o\Basileia%20III%20-%20DLO%20II%20Jan.2015\Configura&#231;&#227;o\CONTAS%20-%20Rela&#231;&#227;o%20de%20contas%20RPC%20-%20BANCOO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são 04-2013"/>
      <sheetName val="Relcoop"/>
      <sheetName val="Procedimentos"/>
      <sheetName val="Feriados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E CONTAS"/>
      <sheetName val="COSIF BCB"/>
      <sheetName val="PR"/>
      <sheetName val="PR-COS"/>
      <sheetName val="RWA - LIMITE "/>
      <sheetName val="RWACPAD"/>
      <sheetName val="RWACPAD-COS"/>
      <sheetName val="RWAOPAD"/>
      <sheetName val="RWAMPAD"/>
      <sheetName val="RBAN"/>
      <sheetName val="ATIVO PERMANENTE - LIM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C62FC-9035-4DB0-BA97-CE4DAC3467C9}">
  <sheetPr codeName="Planilha1"/>
  <dimension ref="A1:I35"/>
  <sheetViews>
    <sheetView showGridLines="0" tabSelected="1" zoomScale="85" zoomScaleNormal="85" workbookViewId="0">
      <selection activeCell="B7" sqref="B7:C7"/>
    </sheetView>
  </sheetViews>
  <sheetFormatPr defaultColWidth="0" defaultRowHeight="15" zeroHeight="1" x14ac:dyDescent="0.25"/>
  <cols>
    <col min="1" max="1" width="1" style="1" customWidth="1"/>
    <col min="2" max="2" width="25.28515625" style="1" customWidth="1"/>
    <col min="3" max="3" width="69.85546875" style="1" customWidth="1"/>
    <col min="4" max="4" width="10.85546875" style="1" customWidth="1"/>
    <col min="5" max="5" width="1" style="1" customWidth="1"/>
    <col min="6" max="7" width="9.140625" style="1" hidden="1" customWidth="1"/>
    <col min="8" max="9" width="0" style="1" hidden="1" customWidth="1"/>
    <col min="10" max="16384" width="9.140625" style="1" hidden="1"/>
  </cols>
  <sheetData>
    <row r="1" spans="1:8" x14ac:dyDescent="0.25">
      <c r="A1" s="75"/>
      <c r="B1" s="75"/>
      <c r="C1" s="75"/>
      <c r="D1" s="75"/>
      <c r="E1" s="75"/>
    </row>
    <row r="2" spans="1:8" x14ac:dyDescent="0.25">
      <c r="A2" s="75"/>
      <c r="B2" s="75"/>
      <c r="C2" s="75"/>
      <c r="D2" s="75"/>
      <c r="E2" s="75"/>
    </row>
    <row r="3" spans="1:8" x14ac:dyDescent="0.25">
      <c r="A3" s="75"/>
      <c r="B3" s="75"/>
      <c r="C3" s="75"/>
      <c r="D3" s="75"/>
      <c r="E3" s="75"/>
    </row>
    <row r="4" spans="1:8" x14ac:dyDescent="0.25">
      <c r="A4" s="75"/>
      <c r="B4" s="75"/>
      <c r="C4" s="75"/>
      <c r="D4" s="75"/>
      <c r="E4" s="75"/>
    </row>
    <row r="5" spans="1:8" ht="23.25" customHeight="1" x14ac:dyDescent="0.25">
      <c r="A5" s="75"/>
      <c r="B5" s="174"/>
      <c r="C5" s="175"/>
      <c r="D5" s="175"/>
      <c r="E5" s="76"/>
      <c r="F5" s="2"/>
      <c r="G5" s="2"/>
      <c r="H5" s="2"/>
    </row>
    <row r="6" spans="1:8" ht="20.25" x14ac:dyDescent="0.25">
      <c r="A6" s="75"/>
      <c r="B6" s="179" t="s">
        <v>42</v>
      </c>
      <c r="C6" s="179"/>
      <c r="D6" s="4"/>
      <c r="E6" s="75"/>
    </row>
    <row r="7" spans="1:8" ht="20.25" customHeight="1" x14ac:dyDescent="0.25">
      <c r="A7" s="75"/>
      <c r="B7" s="176" t="s">
        <v>0</v>
      </c>
      <c r="C7" s="176"/>
      <c r="D7" s="4"/>
      <c r="E7" s="75"/>
    </row>
    <row r="8" spans="1:8" ht="20.25" customHeight="1" x14ac:dyDescent="0.25">
      <c r="A8" s="75"/>
      <c r="B8" s="177" t="s">
        <v>1</v>
      </c>
      <c r="C8" s="177"/>
      <c r="D8" s="4"/>
      <c r="E8" s="75"/>
    </row>
    <row r="9" spans="1:8" ht="16.5" hidden="1" x14ac:dyDescent="0.25">
      <c r="A9" s="75"/>
      <c r="B9" s="4"/>
      <c r="C9" s="4"/>
      <c r="D9" s="4"/>
      <c r="E9" s="75"/>
    </row>
    <row r="10" spans="1:8" ht="20.25" hidden="1" x14ac:dyDescent="0.25">
      <c r="A10" s="75"/>
      <c r="B10" s="180" t="s">
        <v>134</v>
      </c>
      <c r="C10" s="180"/>
      <c r="D10" s="4"/>
      <c r="E10" s="75"/>
    </row>
    <row r="11" spans="1:8" ht="20.25" hidden="1" customHeight="1" x14ac:dyDescent="0.25">
      <c r="A11" s="75"/>
      <c r="B11" s="177" t="s">
        <v>84</v>
      </c>
      <c r="C11" s="177"/>
      <c r="D11" s="4"/>
      <c r="E11" s="75"/>
    </row>
    <row r="12" spans="1:8" ht="20.25" hidden="1" customHeight="1" x14ac:dyDescent="0.25">
      <c r="A12" s="75"/>
      <c r="B12" s="177" t="s">
        <v>305</v>
      </c>
      <c r="C12" s="177"/>
      <c r="D12" s="4"/>
      <c r="E12" s="75"/>
    </row>
    <row r="13" spans="1:8" ht="20.25" hidden="1" customHeight="1" x14ac:dyDescent="0.25">
      <c r="A13" s="75"/>
      <c r="B13" s="177" t="s">
        <v>86</v>
      </c>
      <c r="C13" s="177"/>
      <c r="D13" s="4"/>
      <c r="E13" s="75"/>
    </row>
    <row r="14" spans="1:8" ht="16.5" x14ac:dyDescent="0.25">
      <c r="A14" s="75"/>
      <c r="B14" s="4"/>
      <c r="C14" s="4"/>
      <c r="D14" s="4"/>
      <c r="E14" s="75"/>
    </row>
    <row r="15" spans="1:8" ht="20.25" x14ac:dyDescent="0.25">
      <c r="A15" s="75"/>
      <c r="B15" s="179" t="s">
        <v>134</v>
      </c>
      <c r="C15" s="179"/>
      <c r="D15" s="4"/>
      <c r="E15" s="75"/>
    </row>
    <row r="16" spans="1:8" ht="20.25" customHeight="1" x14ac:dyDescent="0.25">
      <c r="A16" s="75"/>
      <c r="B16" s="178" t="s">
        <v>84</v>
      </c>
      <c r="C16" s="178"/>
      <c r="D16" s="4"/>
      <c r="E16" s="75"/>
    </row>
    <row r="17" spans="1:5" ht="20.25" customHeight="1" x14ac:dyDescent="0.25">
      <c r="A17" s="75"/>
      <c r="B17" s="178" t="s">
        <v>85</v>
      </c>
      <c r="C17" s="178"/>
      <c r="D17" s="4"/>
      <c r="E17" s="75"/>
    </row>
    <row r="18" spans="1:5" ht="16.5" x14ac:dyDescent="0.25">
      <c r="A18" s="75"/>
      <c r="B18" s="4"/>
      <c r="C18" s="4"/>
      <c r="D18" s="4"/>
      <c r="E18" s="75"/>
    </row>
    <row r="19" spans="1:5" ht="20.25" x14ac:dyDescent="0.25">
      <c r="A19" s="75"/>
      <c r="B19" s="179" t="s">
        <v>328</v>
      </c>
      <c r="C19" s="179"/>
      <c r="D19" s="4"/>
      <c r="E19" s="75"/>
    </row>
    <row r="20" spans="1:5" ht="16.5" x14ac:dyDescent="0.25">
      <c r="A20" s="75"/>
      <c r="B20" s="178" t="s">
        <v>2</v>
      </c>
      <c r="C20" s="177"/>
      <c r="D20" s="4"/>
      <c r="E20" s="75"/>
    </row>
    <row r="21" spans="1:5" ht="15" customHeight="1" x14ac:dyDescent="0.25">
      <c r="A21" s="75"/>
      <c r="B21" s="182"/>
      <c r="C21" s="182"/>
      <c r="D21" s="75"/>
      <c r="E21" s="75"/>
    </row>
    <row r="22" spans="1:5" ht="20.25" hidden="1" x14ac:dyDescent="0.25">
      <c r="A22" s="75"/>
      <c r="B22" s="180" t="s">
        <v>136</v>
      </c>
      <c r="C22" s="180"/>
      <c r="D22" s="4"/>
      <c r="E22" s="75"/>
    </row>
    <row r="23" spans="1:5" ht="20.25" hidden="1" customHeight="1" x14ac:dyDescent="0.25">
      <c r="A23" s="75"/>
      <c r="B23" s="177" t="s">
        <v>83</v>
      </c>
      <c r="C23" s="177"/>
      <c r="D23" s="4"/>
      <c r="E23" s="75"/>
    </row>
    <row r="24" spans="1:5" ht="16.5" hidden="1" x14ac:dyDescent="0.25">
      <c r="A24" s="75"/>
      <c r="B24" s="4"/>
      <c r="C24" s="4"/>
      <c r="D24" s="4"/>
      <c r="E24" s="75"/>
    </row>
    <row r="25" spans="1:5" ht="20.25" hidden="1" customHeight="1" x14ac:dyDescent="0.25">
      <c r="A25" s="75"/>
      <c r="B25" s="180" t="s">
        <v>301</v>
      </c>
      <c r="C25" s="180"/>
      <c r="D25" s="4"/>
      <c r="E25" s="75"/>
    </row>
    <row r="26" spans="1:5" ht="20.25" hidden="1" customHeight="1" x14ac:dyDescent="0.25">
      <c r="A26" s="75"/>
      <c r="B26" s="177" t="s">
        <v>302</v>
      </c>
      <c r="C26" s="177"/>
      <c r="D26" s="4"/>
      <c r="E26" s="75"/>
    </row>
    <row r="27" spans="1:5" ht="20.25" hidden="1" customHeight="1" x14ac:dyDescent="0.25">
      <c r="A27" s="75"/>
      <c r="B27" s="177" t="s">
        <v>303</v>
      </c>
      <c r="C27" s="177"/>
      <c r="D27" s="4"/>
      <c r="E27" s="75"/>
    </row>
    <row r="28" spans="1:5" ht="20.25" hidden="1" customHeight="1" x14ac:dyDescent="0.25">
      <c r="A28" s="75"/>
      <c r="B28" s="177" t="s">
        <v>304</v>
      </c>
      <c r="C28" s="177"/>
      <c r="D28" s="4"/>
      <c r="E28" s="75"/>
    </row>
    <row r="29" spans="1:5" ht="16.5" hidden="1" x14ac:dyDescent="0.25">
      <c r="A29" s="75"/>
      <c r="B29" s="4"/>
      <c r="C29" s="4"/>
      <c r="D29" s="4"/>
      <c r="E29" s="75"/>
    </row>
    <row r="30" spans="1:5" ht="23.25" customHeight="1" x14ac:dyDescent="0.25">
      <c r="A30" s="75"/>
      <c r="B30" s="179" t="s">
        <v>329</v>
      </c>
      <c r="C30" s="179"/>
      <c r="D30" s="4"/>
      <c r="E30" s="75"/>
    </row>
    <row r="31" spans="1:5" ht="15" customHeight="1" x14ac:dyDescent="0.25">
      <c r="A31" s="75"/>
      <c r="B31" s="182"/>
      <c r="C31" s="182"/>
      <c r="D31" s="75"/>
      <c r="E31" s="75"/>
    </row>
    <row r="32" spans="1:5" x14ac:dyDescent="0.25">
      <c r="A32" s="75"/>
      <c r="B32" s="75"/>
      <c r="C32" s="75"/>
      <c r="D32" s="75"/>
      <c r="E32" s="75"/>
    </row>
    <row r="33" spans="1:5" ht="23.25" customHeight="1" x14ac:dyDescent="0.25">
      <c r="A33" s="75"/>
      <c r="B33" s="181" t="s">
        <v>327</v>
      </c>
      <c r="C33" s="181"/>
      <c r="D33" s="4"/>
      <c r="E33" s="75"/>
    </row>
    <row r="34" spans="1:5" ht="15" customHeight="1" x14ac:dyDescent="0.25">
      <c r="A34" s="75"/>
      <c r="B34" s="182"/>
      <c r="C34" s="182"/>
      <c r="D34" s="75"/>
      <c r="E34" s="75"/>
    </row>
    <row r="35" spans="1:5" x14ac:dyDescent="0.25">
      <c r="A35" s="75"/>
      <c r="B35" s="75"/>
      <c r="C35" s="75"/>
      <c r="D35" s="75"/>
      <c r="E35" s="75"/>
    </row>
  </sheetData>
  <mergeCells count="24">
    <mergeCell ref="B33:C33"/>
    <mergeCell ref="B34:C34"/>
    <mergeCell ref="B20:C20"/>
    <mergeCell ref="B17:C17"/>
    <mergeCell ref="B31:C31"/>
    <mergeCell ref="B30:C30"/>
    <mergeCell ref="B21:C21"/>
    <mergeCell ref="B22:C22"/>
    <mergeCell ref="B23:C23"/>
    <mergeCell ref="B25:C25"/>
    <mergeCell ref="B26:C26"/>
    <mergeCell ref="B27:C27"/>
    <mergeCell ref="B28:C28"/>
    <mergeCell ref="B5:D5"/>
    <mergeCell ref="B7:C7"/>
    <mergeCell ref="B8:C8"/>
    <mergeCell ref="B16:C16"/>
    <mergeCell ref="B19:C19"/>
    <mergeCell ref="B15:C15"/>
    <mergeCell ref="B6:C6"/>
    <mergeCell ref="B10:C10"/>
    <mergeCell ref="B11:C11"/>
    <mergeCell ref="B12:C12"/>
    <mergeCell ref="B13:C13"/>
  </mergeCells>
  <hyperlinks>
    <hyperlink ref="B8" location="'OV1'!A1" display="             OV1 - Visão geral dos ativos ponderados pelo risco (RWA)" xr:uid="{0A0695D7-256C-4176-851C-0FC7C491180E}"/>
    <hyperlink ref="B7" location="'KM1'!A1" display="             KM1 - Informações quantitativas sobre os requerimentos prudenciais" xr:uid="{4F5D5313-19EA-414C-84F7-8BDCB11AE08D}"/>
    <hyperlink ref="B16" location="'MR1'!A1" display="             MR1 - Abordagem padronizada - fatores de risco associados ao risco de mercado" xr:uid="{A1CE7F92-F5DC-416D-92BA-DC8093D51600}"/>
    <hyperlink ref="B11" location="'MR1'!A1" display="             MR1 - Abordagem padronizada - fatores de risco associados ao risco de mercado" xr:uid="{BE6B7D7F-DD0B-4D08-949D-0269253180B7}"/>
    <hyperlink ref="B11:C11" location="'CR1'!A1" display="CR1 - Qualidade creditícia das exposições" xr:uid="{93D4DF4F-DAA3-4F77-A588-818F5F001066}"/>
    <hyperlink ref="B12" location="'MR1'!A1" display="             MR1 - Abordagem padronizada - fatores de risco associados ao risco de mercado" xr:uid="{5EFE08DF-F0A0-47E3-8FC1-EDAC92027C40}"/>
    <hyperlink ref="B12:C12" location="'CR2'!A1" display="CR2 - Mudanças no estoque de operações em curso anormal" xr:uid="{B5904A44-7C86-46DF-BAA7-58600EAE372C}"/>
    <hyperlink ref="B23:C23" location="IRRBB1!A1" display="             IRRBB1 - Informações quantitativas sobre o IRRBB" xr:uid="{FE217023-BEFA-4AD4-92D8-2CCFC16AAEBB}"/>
    <hyperlink ref="B13:C13" location="CRB!A1" display="             CRB - Informações adicionais sobre a qualidade creditícia das exposições" xr:uid="{1C808CA2-FDD9-44B6-B351-6EC4DA18F72E}"/>
    <hyperlink ref="B30" location="Derivativos!A1" display="3. Derivativos" xr:uid="{77E5C601-6873-4B0A-8017-66C056B6AF37}"/>
    <hyperlink ref="B20" location="'MR1'!A1" display="             MR1 - Abordagem padronizada - fatores de risco associados ao risco de mercado" xr:uid="{40B1291D-87C4-4CA5-8887-8532D6ABBA5B}"/>
    <hyperlink ref="B16:C16" location="'CR1'!A1" display="             CR1 - Qualidade creditícia das exposições" xr:uid="{B5B63293-2796-4ED9-A5F2-B781C3104E41}"/>
    <hyperlink ref="B17:C17" location="'CR2'!A1" display="             CR2 - Mudanças no estoque de operações em curso anormal" xr:uid="{BFC5206D-BBC6-49D1-8A10-6D0BDAA70F45}"/>
    <hyperlink ref="B26:C26" location="'OR1'!A1" display="             OR1 - Histórico de perdas operacionais" xr:uid="{BA859756-775F-41D6-9B59-58B413B26E4A}"/>
    <hyperlink ref="B27:C27" location="'OR2'!A1" display="             OR2 - Composição do Indicador de Negócios (BI)" xr:uid="{EAF24A0C-3719-46B2-9DFE-715C2C178702}"/>
    <hyperlink ref="B28:C28" location="'OR3'!A1" display="             OR3 - requerimento de capital para o risco operacional" xr:uid="{8BFADF20-5FFF-4FFB-ACFB-C3158AC5751A}"/>
  </hyperlink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&amp;L_x000D_&amp;1#&amp;"Aptos"&amp;10&amp;K0000FF #INTERNO#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13229-B26C-451C-940C-A71C2E975851}">
  <sheetPr codeName="Planilha2">
    <pageSetUpPr fitToPage="1"/>
  </sheetPr>
  <dimension ref="A1:J76"/>
  <sheetViews>
    <sheetView showGridLines="0" zoomScale="83" zoomScaleNormal="83" workbookViewId="0">
      <selection activeCell="C38" sqref="C38"/>
    </sheetView>
  </sheetViews>
  <sheetFormatPr defaultColWidth="0" defaultRowHeight="14.25" zeroHeight="1" x14ac:dyDescent="0.25"/>
  <cols>
    <col min="1" max="1" width="1.7109375" style="8" customWidth="1"/>
    <col min="2" max="2" width="5.7109375" style="17" customWidth="1"/>
    <col min="3" max="3" width="71.5703125" style="18" customWidth="1"/>
    <col min="4" max="8" width="11.5703125" style="8" customWidth="1"/>
    <col min="9" max="9" width="2.7109375" style="8" customWidth="1"/>
    <col min="10" max="10" width="0" style="8" hidden="1" customWidth="1"/>
    <col min="11" max="16384" width="9.140625" style="8" hidden="1"/>
  </cols>
  <sheetData>
    <row r="1" spans="1:9" x14ac:dyDescent="0.25">
      <c r="A1" s="5"/>
      <c r="B1" s="6"/>
      <c r="C1" s="7"/>
      <c r="D1" s="5"/>
      <c r="E1" s="5"/>
      <c r="F1" s="5"/>
      <c r="G1" s="5"/>
      <c r="H1" s="5"/>
      <c r="I1" s="5"/>
    </row>
    <row r="2" spans="1:9" x14ac:dyDescent="0.25">
      <c r="A2" s="5"/>
      <c r="B2" s="6"/>
      <c r="C2" s="7"/>
      <c r="D2" s="5"/>
      <c r="E2" s="5"/>
      <c r="F2" s="5"/>
      <c r="G2" s="5"/>
      <c r="H2" s="5"/>
      <c r="I2" s="5"/>
    </row>
    <row r="3" spans="1:9" x14ac:dyDescent="0.25">
      <c r="A3" s="5"/>
      <c r="B3" s="6"/>
      <c r="C3" s="7"/>
      <c r="D3" s="5"/>
      <c r="E3" s="5"/>
      <c r="F3" s="5"/>
      <c r="G3" s="5"/>
      <c r="H3" s="5"/>
      <c r="I3" s="5"/>
    </row>
    <row r="4" spans="1:9" x14ac:dyDescent="0.25">
      <c r="A4" s="5"/>
      <c r="B4" s="6"/>
      <c r="C4" s="7"/>
      <c r="D4" s="5"/>
      <c r="E4" s="5"/>
      <c r="F4" s="5"/>
      <c r="G4" s="5"/>
      <c r="H4" s="5"/>
      <c r="I4" s="5"/>
    </row>
    <row r="5" spans="1:9" x14ac:dyDescent="0.25">
      <c r="A5" s="5"/>
      <c r="B5" s="6"/>
      <c r="C5" s="7"/>
      <c r="D5" s="5"/>
      <c r="E5" s="5"/>
      <c r="F5" s="5"/>
      <c r="G5" s="5"/>
      <c r="H5" s="5"/>
      <c r="I5" s="5"/>
    </row>
    <row r="6" spans="1:9" x14ac:dyDescent="0.25">
      <c r="A6" s="5"/>
      <c r="B6" s="10" t="s">
        <v>10</v>
      </c>
      <c r="C6" s="7"/>
      <c r="D6" s="5"/>
      <c r="E6" s="5"/>
      <c r="F6" s="5"/>
      <c r="G6" s="5"/>
      <c r="H6" s="5"/>
      <c r="I6" s="5"/>
    </row>
    <row r="7" spans="1:9" x14ac:dyDescent="0.25">
      <c r="A7" s="5"/>
      <c r="B7" s="33" t="s">
        <v>47</v>
      </c>
      <c r="C7" s="7"/>
      <c r="D7" s="5"/>
      <c r="E7" s="5"/>
      <c r="F7" s="5"/>
      <c r="G7" s="5"/>
      <c r="H7" s="5"/>
      <c r="I7" s="5"/>
    </row>
    <row r="8" spans="1:9" x14ac:dyDescent="0.25">
      <c r="A8" s="5"/>
      <c r="B8" s="34" t="s">
        <v>326</v>
      </c>
      <c r="C8" s="7"/>
      <c r="D8" s="5"/>
      <c r="E8" s="5"/>
      <c r="F8" s="5"/>
      <c r="G8" s="5"/>
      <c r="H8" s="5"/>
      <c r="I8" s="5"/>
    </row>
    <row r="9" spans="1:9" x14ac:dyDescent="0.25">
      <c r="A9" s="5"/>
      <c r="B9" s="10"/>
      <c r="C9" s="7"/>
      <c r="D9" s="12"/>
      <c r="E9" s="12"/>
      <c r="F9" s="5"/>
      <c r="G9" s="5"/>
      <c r="H9" s="13" t="s">
        <v>33</v>
      </c>
      <c r="I9" s="5"/>
    </row>
    <row r="10" spans="1:9" ht="18" customHeight="1" x14ac:dyDescent="0.25">
      <c r="A10" s="5"/>
      <c r="B10" s="183"/>
      <c r="C10" s="183"/>
      <c r="D10" s="85" t="s">
        <v>11</v>
      </c>
      <c r="E10" s="85" t="s">
        <v>12</v>
      </c>
      <c r="F10" s="85" t="s">
        <v>13</v>
      </c>
      <c r="G10" s="85" t="s">
        <v>14</v>
      </c>
      <c r="H10" s="85" t="s">
        <v>15</v>
      </c>
      <c r="I10" s="5"/>
    </row>
    <row r="11" spans="1:9" ht="21.75" customHeight="1" x14ac:dyDescent="0.25">
      <c r="A11" s="5"/>
      <c r="B11" s="183"/>
      <c r="C11" s="183"/>
      <c r="D11" s="84">
        <v>46203</v>
      </c>
      <c r="E11" s="84">
        <v>46082</v>
      </c>
      <c r="F11" s="84">
        <v>45992</v>
      </c>
      <c r="G11" s="84">
        <v>45901</v>
      </c>
      <c r="H11" s="84">
        <v>45809</v>
      </c>
      <c r="I11" s="5"/>
    </row>
    <row r="12" spans="1:9" ht="21.75" customHeight="1" thickBot="1" x14ac:dyDescent="0.3">
      <c r="A12" s="5"/>
      <c r="B12" s="14"/>
      <c r="C12" s="3" t="s">
        <v>16</v>
      </c>
      <c r="D12" s="14"/>
      <c r="E12" s="14"/>
      <c r="F12" s="14"/>
      <c r="G12" s="14"/>
      <c r="H12" s="14"/>
      <c r="I12" s="5"/>
    </row>
    <row r="13" spans="1:9" s="162" customFormat="1" ht="15.75" customHeight="1" x14ac:dyDescent="0.25">
      <c r="B13" s="163">
        <v>1</v>
      </c>
      <c r="C13" s="164" t="s">
        <v>214</v>
      </c>
      <c r="D13" s="165">
        <v>1749289.3724110003</v>
      </c>
      <c r="E13" s="165">
        <v>1805818.4183360003</v>
      </c>
      <c r="F13" s="165">
        <v>1792344.4887080002</v>
      </c>
      <c r="G13" s="165">
        <v>1738282.538284</v>
      </c>
      <c r="H13" s="165">
        <v>1712772</v>
      </c>
    </row>
    <row r="14" spans="1:9" ht="76.5" customHeight="1" x14ac:dyDescent="0.25">
      <c r="A14" s="5"/>
      <c r="B14" s="6" t="s">
        <v>5</v>
      </c>
      <c r="C14" s="166" t="s">
        <v>236</v>
      </c>
      <c r="D14" s="120">
        <v>1749289.3724110003</v>
      </c>
      <c r="E14" s="120">
        <v>1805818.4183360003</v>
      </c>
      <c r="F14" s="120">
        <v>1792344.4887080002</v>
      </c>
      <c r="G14" s="120">
        <v>1738282.538284</v>
      </c>
      <c r="H14" s="120">
        <v>1712772</v>
      </c>
      <c r="I14" s="5"/>
    </row>
    <row r="15" spans="1:9" s="162" customFormat="1" ht="15.75" customHeight="1" x14ac:dyDescent="0.25">
      <c r="B15" s="163">
        <v>2</v>
      </c>
      <c r="C15" s="164" t="s">
        <v>215</v>
      </c>
      <c r="D15" s="165">
        <v>1749289.3724110003</v>
      </c>
      <c r="E15" s="165">
        <v>1805818.4183360003</v>
      </c>
      <c r="F15" s="165">
        <v>1792344.4887080002</v>
      </c>
      <c r="G15" s="165">
        <v>1738282.538284</v>
      </c>
      <c r="H15" s="165">
        <v>1712772</v>
      </c>
    </row>
    <row r="16" spans="1:9" ht="15.75" customHeight="1" x14ac:dyDescent="0.25">
      <c r="A16" s="5"/>
      <c r="B16" s="6" t="s">
        <v>59</v>
      </c>
      <c r="C16" s="166" t="s">
        <v>237</v>
      </c>
      <c r="D16" s="15">
        <v>1749289.3724110003</v>
      </c>
      <c r="E16" s="15">
        <v>1805818.4183360003</v>
      </c>
      <c r="F16" s="15">
        <v>1792344.4887080002</v>
      </c>
      <c r="G16" s="15">
        <v>1738282.538284</v>
      </c>
      <c r="H16" s="15">
        <v>1712772</v>
      </c>
      <c r="I16" s="5"/>
    </row>
    <row r="17" spans="1:9" s="162" customFormat="1" ht="15.75" customHeight="1" x14ac:dyDescent="0.25">
      <c r="B17" s="163">
        <v>3</v>
      </c>
      <c r="C17" s="164" t="s">
        <v>216</v>
      </c>
      <c r="D17" s="165">
        <v>1749289.3724110003</v>
      </c>
      <c r="E17" s="165">
        <v>1805818.4183360003</v>
      </c>
      <c r="F17" s="165">
        <v>1792344.4887080002</v>
      </c>
      <c r="G17" s="165">
        <v>1738282.538284</v>
      </c>
      <c r="H17" s="165">
        <v>1712772</v>
      </c>
    </row>
    <row r="18" spans="1:9" ht="28.5" x14ac:dyDescent="0.25">
      <c r="A18" s="5"/>
      <c r="B18" s="6" t="s">
        <v>156</v>
      </c>
      <c r="C18" s="166" t="s">
        <v>238</v>
      </c>
      <c r="D18" s="15">
        <v>1749289.3724110003</v>
      </c>
      <c r="E18" s="15">
        <v>1805818.4183360003</v>
      </c>
      <c r="F18" s="15">
        <v>1792344.4887080002</v>
      </c>
      <c r="G18" s="15">
        <v>1738282.538284</v>
      </c>
      <c r="H18" s="15">
        <v>1712772</v>
      </c>
      <c r="I18" s="5"/>
    </row>
    <row r="19" spans="1:9" ht="15.75" customHeight="1" x14ac:dyDescent="0.25">
      <c r="A19" s="5"/>
      <c r="B19" s="6" t="s">
        <v>17</v>
      </c>
      <c r="C19" s="167" t="s">
        <v>217</v>
      </c>
      <c r="D19" s="120">
        <v>0</v>
      </c>
      <c r="E19" s="120">
        <v>0</v>
      </c>
      <c r="F19" s="120">
        <v>0</v>
      </c>
      <c r="G19" s="120">
        <v>0</v>
      </c>
      <c r="H19" s="120" t="s">
        <v>253</v>
      </c>
      <c r="I19" s="5"/>
    </row>
    <row r="20" spans="1:9" ht="28.5" x14ac:dyDescent="0.25">
      <c r="A20" s="5"/>
      <c r="B20" s="6" t="s">
        <v>239</v>
      </c>
      <c r="C20" s="166" t="s">
        <v>240</v>
      </c>
      <c r="D20" s="120">
        <v>0</v>
      </c>
      <c r="E20" s="120">
        <v>0</v>
      </c>
      <c r="F20" s="120">
        <v>0</v>
      </c>
      <c r="G20" s="120">
        <v>0</v>
      </c>
      <c r="H20" s="120" t="s">
        <v>253</v>
      </c>
      <c r="I20" s="5"/>
    </row>
    <row r="21" spans="1:9" ht="15.75" customHeight="1" x14ac:dyDescent="0.25">
      <c r="A21" s="5"/>
      <c r="B21" s="6" t="s">
        <v>18</v>
      </c>
      <c r="C21" s="167" t="s">
        <v>218</v>
      </c>
      <c r="D21" s="120">
        <v>0</v>
      </c>
      <c r="E21" s="120">
        <v>0</v>
      </c>
      <c r="F21" s="120">
        <v>0</v>
      </c>
      <c r="G21" s="120">
        <v>0</v>
      </c>
      <c r="H21" s="120" t="s">
        <v>253</v>
      </c>
      <c r="I21" s="5"/>
    </row>
    <row r="22" spans="1:9" ht="21.75" customHeight="1" thickBot="1" x14ac:dyDescent="0.3">
      <c r="A22" s="5"/>
      <c r="B22" s="14"/>
      <c r="C22" s="3" t="s">
        <v>19</v>
      </c>
      <c r="D22" s="14"/>
      <c r="E22" s="14"/>
      <c r="F22" s="14"/>
      <c r="G22" s="14"/>
      <c r="H22" s="14"/>
      <c r="I22" s="5"/>
    </row>
    <row r="23" spans="1:9" s="162" customFormat="1" ht="15.75" customHeight="1" x14ac:dyDescent="0.25">
      <c r="B23" s="163">
        <v>4</v>
      </c>
      <c r="C23" s="164" t="s">
        <v>219</v>
      </c>
      <c r="D23" s="165">
        <v>9333910.2332412377</v>
      </c>
      <c r="E23" s="165">
        <v>9625733.3873212375</v>
      </c>
      <c r="F23" s="165">
        <v>10134127.768025193</v>
      </c>
      <c r="G23" s="165">
        <v>10245549.936355192</v>
      </c>
      <c r="H23" s="165">
        <v>10173038</v>
      </c>
    </row>
    <row r="24" spans="1:9" ht="57" x14ac:dyDescent="0.25">
      <c r="A24" s="5"/>
      <c r="B24" s="6" t="s">
        <v>163</v>
      </c>
      <c r="C24" s="166" t="s">
        <v>241</v>
      </c>
      <c r="D24" s="120">
        <v>9333910.2332412377</v>
      </c>
      <c r="E24" s="120">
        <v>9625733.3873212375</v>
      </c>
      <c r="F24" s="120">
        <v>10134127.768025193</v>
      </c>
      <c r="G24" s="120">
        <v>10245549.936355192</v>
      </c>
      <c r="H24" s="120">
        <v>10173038</v>
      </c>
      <c r="I24" s="5"/>
    </row>
    <row r="25" spans="1:9" ht="21.75" customHeight="1" thickBot="1" x14ac:dyDescent="0.3">
      <c r="A25" s="5"/>
      <c r="B25" s="14"/>
      <c r="C25" s="3" t="s">
        <v>20</v>
      </c>
      <c r="D25" s="14"/>
      <c r="E25" s="14"/>
      <c r="F25" s="14"/>
      <c r="G25" s="14"/>
      <c r="H25" s="14"/>
      <c r="I25" s="5"/>
    </row>
    <row r="26" spans="1:9" s="162" customFormat="1" ht="15.75" customHeight="1" x14ac:dyDescent="0.25">
      <c r="B26" s="163">
        <v>5</v>
      </c>
      <c r="C26" s="164" t="s">
        <v>220</v>
      </c>
      <c r="D26" s="168">
        <v>0.18741227724487688</v>
      </c>
      <c r="E26" s="168">
        <v>0.18760320337924347</v>
      </c>
      <c r="F26" s="168">
        <v>0.17686223518546274</v>
      </c>
      <c r="G26" s="168">
        <v>0.16966219959710491</v>
      </c>
      <c r="H26" s="168">
        <v>0.16839999999999999</v>
      </c>
    </row>
    <row r="27" spans="1:9" ht="42.75" x14ac:dyDescent="0.25">
      <c r="A27" s="5"/>
      <c r="B27" s="6" t="s">
        <v>242</v>
      </c>
      <c r="C27" s="166" t="s">
        <v>243</v>
      </c>
      <c r="D27" s="169">
        <v>0.18741227724487688</v>
      </c>
      <c r="E27" s="169">
        <v>0.18760320337924347</v>
      </c>
      <c r="F27" s="169">
        <v>0.17686223518546274</v>
      </c>
      <c r="G27" s="169">
        <v>0.16966219959710491</v>
      </c>
      <c r="H27" s="169">
        <v>0.16839999999999999</v>
      </c>
      <c r="I27" s="5"/>
    </row>
    <row r="28" spans="1:9" s="162" customFormat="1" ht="15.75" customHeight="1" x14ac:dyDescent="0.25">
      <c r="B28" s="163">
        <v>6</v>
      </c>
      <c r="C28" s="164" t="s">
        <v>221</v>
      </c>
      <c r="D28" s="168">
        <v>0.18741227724487688</v>
      </c>
      <c r="E28" s="168">
        <v>0.18760320337924347</v>
      </c>
      <c r="F28" s="168">
        <v>0.17686223518546274</v>
      </c>
      <c r="G28" s="168">
        <v>0.16966219959710491</v>
      </c>
      <c r="H28" s="168">
        <v>0.16839999999999999</v>
      </c>
    </row>
    <row r="29" spans="1:9" ht="42.75" x14ac:dyDescent="0.25">
      <c r="A29" s="5"/>
      <c r="B29" s="6" t="s">
        <v>244</v>
      </c>
      <c r="C29" s="166" t="s">
        <v>245</v>
      </c>
      <c r="D29" s="169">
        <v>0.18741227724487688</v>
      </c>
      <c r="E29" s="169">
        <v>0.18760320337924347</v>
      </c>
      <c r="F29" s="169">
        <v>0.17686223518546274</v>
      </c>
      <c r="G29" s="169">
        <v>0.16966219959710491</v>
      </c>
      <c r="H29" s="169">
        <v>0.16839999999999999</v>
      </c>
      <c r="I29" s="5"/>
    </row>
    <row r="30" spans="1:9" s="162" customFormat="1" ht="15.75" customHeight="1" x14ac:dyDescent="0.25">
      <c r="B30" s="163">
        <v>7</v>
      </c>
      <c r="C30" s="164" t="s">
        <v>222</v>
      </c>
      <c r="D30" s="168">
        <v>0.18741227724487688</v>
      </c>
      <c r="E30" s="168">
        <v>0.18760320337924347</v>
      </c>
      <c r="F30" s="168">
        <v>0.17686223518546274</v>
      </c>
      <c r="G30" s="168">
        <v>0.16966219959710491</v>
      </c>
      <c r="H30" s="168">
        <v>0.16839999999999999</v>
      </c>
    </row>
    <row r="31" spans="1:9" ht="42.75" x14ac:dyDescent="0.25">
      <c r="A31" s="5"/>
      <c r="B31" s="6" t="s">
        <v>30</v>
      </c>
      <c r="C31" s="166" t="s">
        <v>246</v>
      </c>
      <c r="D31" s="169">
        <v>0.18741227724487688</v>
      </c>
      <c r="E31" s="169">
        <v>0.18760320337924347</v>
      </c>
      <c r="F31" s="169">
        <v>0.17686223518546274</v>
      </c>
      <c r="G31" s="169">
        <v>0.16966219959710491</v>
      </c>
      <c r="H31" s="169">
        <v>0.16839999999999999</v>
      </c>
      <c r="I31" s="5"/>
    </row>
    <row r="32" spans="1:9" ht="21.75" customHeight="1" thickBot="1" x14ac:dyDescent="0.3">
      <c r="A32" s="5"/>
      <c r="B32" s="14"/>
      <c r="C32" s="3" t="s">
        <v>21</v>
      </c>
      <c r="D32" s="14"/>
      <c r="E32" s="14"/>
      <c r="F32" s="14"/>
      <c r="G32" s="14"/>
      <c r="H32" s="14"/>
      <c r="I32" s="5"/>
    </row>
    <row r="33" spans="1:9" ht="15.75" customHeight="1" x14ac:dyDescent="0.25">
      <c r="A33" s="5"/>
      <c r="B33" s="6">
        <v>8</v>
      </c>
      <c r="C33" s="167" t="s">
        <v>223</v>
      </c>
      <c r="D33" s="170">
        <v>2.5000000000000001E-2</v>
      </c>
      <c r="E33" s="170">
        <v>2.5000000000000001E-2</v>
      </c>
      <c r="F33" s="170">
        <v>2.5000000000000001E-2</v>
      </c>
      <c r="G33" s="170">
        <v>2.5000000000000001E-2</v>
      </c>
      <c r="H33" s="170">
        <v>2.5000000000000001E-2</v>
      </c>
      <c r="I33" s="5"/>
    </row>
    <row r="34" spans="1:9" ht="15.75" customHeight="1" x14ac:dyDescent="0.25">
      <c r="A34" s="5"/>
      <c r="B34" s="6">
        <v>9</v>
      </c>
      <c r="C34" s="167" t="s">
        <v>224</v>
      </c>
      <c r="D34" s="169">
        <v>0</v>
      </c>
      <c r="E34" s="169">
        <v>0</v>
      </c>
      <c r="F34" s="169">
        <v>0</v>
      </c>
      <c r="G34" s="169">
        <v>0</v>
      </c>
      <c r="H34" s="169">
        <v>0</v>
      </c>
      <c r="I34" s="5"/>
    </row>
    <row r="35" spans="1:9" ht="15.75" customHeight="1" x14ac:dyDescent="0.25">
      <c r="A35" s="5"/>
      <c r="B35" s="6">
        <v>10</v>
      </c>
      <c r="C35" s="167" t="s">
        <v>225</v>
      </c>
      <c r="D35" s="169">
        <v>0</v>
      </c>
      <c r="E35" s="169">
        <v>0</v>
      </c>
      <c r="F35" s="169">
        <v>0</v>
      </c>
      <c r="G35" s="169">
        <v>0</v>
      </c>
      <c r="H35" s="169">
        <v>0</v>
      </c>
      <c r="I35" s="5"/>
    </row>
    <row r="36" spans="1:9" s="162" customFormat="1" ht="15.75" customHeight="1" x14ac:dyDescent="0.25">
      <c r="B36" s="163">
        <v>11</v>
      </c>
      <c r="C36" s="164" t="s">
        <v>226</v>
      </c>
      <c r="D36" s="171">
        <v>2.5000000000000001E-2</v>
      </c>
      <c r="E36" s="171">
        <v>2.5000000000000001E-2</v>
      </c>
      <c r="F36" s="171">
        <v>2.5000000000000001E-2</v>
      </c>
      <c r="G36" s="171">
        <v>2.5000000000000001E-2</v>
      </c>
      <c r="H36" s="171">
        <v>2.5000000000000001E-2</v>
      </c>
    </row>
    <row r="37" spans="1:9" s="162" customFormat="1" ht="15.75" customHeight="1" x14ac:dyDescent="0.25">
      <c r="B37" s="163">
        <v>12</v>
      </c>
      <c r="C37" s="164" t="s">
        <v>227</v>
      </c>
      <c r="D37" s="168">
        <v>0.11741227724487689</v>
      </c>
      <c r="E37" s="168">
        <v>0.11760320337924345</v>
      </c>
      <c r="F37" s="168">
        <v>0.10686223518546271</v>
      </c>
      <c r="G37" s="168">
        <v>9.9662199597104886E-2</v>
      </c>
      <c r="H37" s="168">
        <v>9.8400000000000001E-2</v>
      </c>
    </row>
    <row r="38" spans="1:9" ht="28.5" x14ac:dyDescent="0.25">
      <c r="A38" s="5"/>
      <c r="B38" s="6" t="s">
        <v>247</v>
      </c>
      <c r="C38" s="166" t="s">
        <v>248</v>
      </c>
      <c r="D38" s="169">
        <v>0.11741227724487689</v>
      </c>
      <c r="E38" s="169">
        <v>0.11760320337924345</v>
      </c>
      <c r="F38" s="169">
        <v>0.10686223518546271</v>
      </c>
      <c r="G38" s="169">
        <v>9.9662199597104886E-2</v>
      </c>
      <c r="H38" s="169">
        <v>9.8400000000000001E-2</v>
      </c>
      <c r="I38" s="5"/>
    </row>
    <row r="39" spans="1:9" ht="21.75" customHeight="1" thickBot="1" x14ac:dyDescent="0.3">
      <c r="A39" s="5"/>
      <c r="B39" s="14"/>
      <c r="C39" s="3" t="s">
        <v>22</v>
      </c>
      <c r="D39" s="14"/>
      <c r="E39" s="14"/>
      <c r="F39" s="14"/>
      <c r="G39" s="14"/>
      <c r="H39" s="14"/>
      <c r="I39" s="5"/>
    </row>
    <row r="40" spans="1:9" s="162" customFormat="1" ht="15.75" customHeight="1" x14ac:dyDescent="0.25">
      <c r="B40" s="163">
        <v>13</v>
      </c>
      <c r="C40" s="164" t="s">
        <v>228</v>
      </c>
      <c r="D40" s="172">
        <v>13883056.158425</v>
      </c>
      <c r="E40" s="172">
        <v>14046321.975077001</v>
      </c>
      <c r="F40" s="172">
        <v>14679671.549377002</v>
      </c>
      <c r="G40" s="172">
        <v>14227391.15363</v>
      </c>
      <c r="H40" s="172">
        <v>13756017</v>
      </c>
    </row>
    <row r="41" spans="1:9" ht="42.75" x14ac:dyDescent="0.25">
      <c r="A41" s="5"/>
      <c r="B41" s="6" t="s">
        <v>249</v>
      </c>
      <c r="C41" s="166" t="s">
        <v>250</v>
      </c>
      <c r="D41" s="120">
        <v>13883056.158425</v>
      </c>
      <c r="E41" s="120">
        <v>14046321.975077001</v>
      </c>
      <c r="F41" s="120">
        <v>14679671.549377002</v>
      </c>
      <c r="G41" s="120">
        <v>14227391.15363</v>
      </c>
      <c r="H41" s="120">
        <v>13756017</v>
      </c>
      <c r="I41" s="5"/>
    </row>
    <row r="42" spans="1:9" s="162" customFormat="1" ht="15.75" customHeight="1" x14ac:dyDescent="0.25">
      <c r="B42" s="163">
        <v>14</v>
      </c>
      <c r="C42" s="164" t="s">
        <v>229</v>
      </c>
      <c r="D42" s="173">
        <v>0.12600175007931777</v>
      </c>
      <c r="E42" s="173">
        <v>0.1285616563211453</v>
      </c>
      <c r="F42" s="173">
        <v>0.1220970430216517</v>
      </c>
      <c r="G42" s="173">
        <v>0.12217858632785898</v>
      </c>
      <c r="H42" s="173">
        <v>0.1245</v>
      </c>
    </row>
    <row r="43" spans="1:9" ht="42.75" x14ac:dyDescent="0.25">
      <c r="A43" s="5"/>
      <c r="B43" s="6" t="s">
        <v>251</v>
      </c>
      <c r="C43" s="166" t="s">
        <v>252</v>
      </c>
      <c r="D43" s="169">
        <v>0.12600175007931777</v>
      </c>
      <c r="E43" s="169">
        <v>0.1285616563211453</v>
      </c>
      <c r="F43" s="169">
        <v>0.1220970430216517</v>
      </c>
      <c r="G43" s="169">
        <v>0.12217858632785898</v>
      </c>
      <c r="H43" s="169">
        <v>0.1245</v>
      </c>
      <c r="I43" s="5"/>
    </row>
    <row r="44" spans="1:9" ht="21.75" customHeight="1" thickBot="1" x14ac:dyDescent="0.3">
      <c r="A44" s="5"/>
      <c r="B44" s="14"/>
      <c r="C44" s="3" t="s">
        <v>23</v>
      </c>
      <c r="D44" s="14"/>
      <c r="E44" s="14"/>
      <c r="F44" s="14"/>
      <c r="G44" s="14"/>
      <c r="H44" s="14"/>
      <c r="I44" s="5"/>
    </row>
    <row r="45" spans="1:9" ht="15.75" customHeight="1" x14ac:dyDescent="0.25">
      <c r="A45" s="5"/>
      <c r="B45" s="6">
        <v>15</v>
      </c>
      <c r="C45" s="167" t="s">
        <v>230</v>
      </c>
      <c r="D45" s="16" t="s">
        <v>254</v>
      </c>
      <c r="E45" s="16" t="s">
        <v>254</v>
      </c>
      <c r="F45" s="16" t="s">
        <v>254</v>
      </c>
      <c r="G45" s="16" t="s">
        <v>254</v>
      </c>
      <c r="H45" s="16" t="s">
        <v>254</v>
      </c>
      <c r="I45" s="5"/>
    </row>
    <row r="46" spans="1:9" ht="15.75" customHeight="1" x14ac:dyDescent="0.25">
      <c r="A46" s="5"/>
      <c r="B46" s="6">
        <v>16</v>
      </c>
      <c r="C46" s="167" t="s">
        <v>231</v>
      </c>
      <c r="D46" s="16" t="s">
        <v>254</v>
      </c>
      <c r="E46" s="16" t="s">
        <v>254</v>
      </c>
      <c r="F46" s="16" t="s">
        <v>254</v>
      </c>
      <c r="G46" s="16" t="s">
        <v>254</v>
      </c>
      <c r="H46" s="16" t="s">
        <v>254</v>
      </c>
      <c r="I46" s="5"/>
    </row>
    <row r="47" spans="1:9" ht="15.75" customHeight="1" x14ac:dyDescent="0.25">
      <c r="A47" s="5"/>
      <c r="B47" s="6">
        <v>17</v>
      </c>
      <c r="C47" s="167" t="s">
        <v>232</v>
      </c>
      <c r="D47" s="16" t="s">
        <v>254</v>
      </c>
      <c r="E47" s="16" t="s">
        <v>254</v>
      </c>
      <c r="F47" s="16" t="s">
        <v>254</v>
      </c>
      <c r="G47" s="16" t="s">
        <v>254</v>
      </c>
      <c r="H47" s="16" t="s">
        <v>254</v>
      </c>
      <c r="I47" s="5"/>
    </row>
    <row r="48" spans="1:9" ht="21.75" customHeight="1" thickBot="1" x14ac:dyDescent="0.3">
      <c r="A48" s="5"/>
      <c r="B48" s="14"/>
      <c r="C48" s="3" t="s">
        <v>25</v>
      </c>
      <c r="D48" s="14"/>
      <c r="E48" s="14"/>
      <c r="F48" s="14"/>
      <c r="G48" s="14"/>
      <c r="H48" s="14"/>
      <c r="I48" s="5"/>
    </row>
    <row r="49" spans="1:9" ht="15.75" customHeight="1" x14ac:dyDescent="0.25">
      <c r="A49" s="5"/>
      <c r="B49" s="6">
        <v>18</v>
      </c>
      <c r="C49" s="167" t="s">
        <v>233</v>
      </c>
      <c r="D49" s="16" t="s">
        <v>254</v>
      </c>
      <c r="E49" s="16" t="s">
        <v>254</v>
      </c>
      <c r="F49" s="16" t="s">
        <v>254</v>
      </c>
      <c r="G49" s="16" t="s">
        <v>254</v>
      </c>
      <c r="H49" s="16" t="s">
        <v>254</v>
      </c>
      <c r="I49" s="5"/>
    </row>
    <row r="50" spans="1:9" ht="15.75" customHeight="1" x14ac:dyDescent="0.25">
      <c r="A50" s="5"/>
      <c r="B50" s="6">
        <v>19</v>
      </c>
      <c r="C50" s="167" t="s">
        <v>234</v>
      </c>
      <c r="D50" s="16" t="s">
        <v>254</v>
      </c>
      <c r="E50" s="16" t="s">
        <v>254</v>
      </c>
      <c r="F50" s="16" t="s">
        <v>254</v>
      </c>
      <c r="G50" s="16" t="s">
        <v>254</v>
      </c>
      <c r="H50" s="16" t="s">
        <v>254</v>
      </c>
      <c r="I50" s="5"/>
    </row>
    <row r="51" spans="1:9" ht="15.75" customHeight="1" x14ac:dyDescent="0.25">
      <c r="A51" s="5"/>
      <c r="B51" s="6">
        <v>20</v>
      </c>
      <c r="C51" s="167" t="s">
        <v>235</v>
      </c>
      <c r="D51" s="16" t="s">
        <v>254</v>
      </c>
      <c r="E51" s="16" t="s">
        <v>254</v>
      </c>
      <c r="F51" s="16" t="s">
        <v>254</v>
      </c>
      <c r="G51" s="16" t="s">
        <v>254</v>
      </c>
      <c r="H51" s="16" t="s">
        <v>254</v>
      </c>
      <c r="I51" s="5"/>
    </row>
    <row r="52" spans="1:9" x14ac:dyDescent="0.25">
      <c r="A52" s="5"/>
      <c r="B52" s="6"/>
      <c r="C52" s="7"/>
      <c r="D52" s="5"/>
      <c r="E52" s="5"/>
      <c r="F52" s="5"/>
      <c r="G52" s="5"/>
      <c r="H52" s="5"/>
      <c r="I52" s="5"/>
    </row>
    <row r="61" spans="1:9" hidden="1" x14ac:dyDescent="0.25">
      <c r="B61" s="8"/>
      <c r="C61" s="8"/>
    </row>
    <row r="62" spans="1:9" hidden="1" x14ac:dyDescent="0.25">
      <c r="B62" s="8"/>
      <c r="C62" s="8"/>
    </row>
    <row r="63" spans="1:9" hidden="1" x14ac:dyDescent="0.25">
      <c r="B63" s="8"/>
      <c r="C63" s="8"/>
    </row>
    <row r="64" spans="1:9" hidden="1" x14ac:dyDescent="0.25">
      <c r="B64" s="8"/>
      <c r="C64" s="8"/>
    </row>
    <row r="65" s="8" customFormat="1" hidden="1" x14ac:dyDescent="0.25"/>
    <row r="66" s="8" customFormat="1" hidden="1" x14ac:dyDescent="0.25"/>
    <row r="67" s="8" customFormat="1" hidden="1" x14ac:dyDescent="0.25"/>
    <row r="68" s="8" customFormat="1" hidden="1" x14ac:dyDescent="0.25"/>
    <row r="69" s="8" customFormat="1" hidden="1" x14ac:dyDescent="0.25"/>
    <row r="70" s="8" customFormat="1" hidden="1" x14ac:dyDescent="0.25"/>
    <row r="71" s="8" customFormat="1" hidden="1" x14ac:dyDescent="0.25"/>
    <row r="72" s="8" customFormat="1" hidden="1" x14ac:dyDescent="0.25"/>
    <row r="73" s="8" customFormat="1" hidden="1" x14ac:dyDescent="0.25"/>
    <row r="74" s="8" customFormat="1" hidden="1" x14ac:dyDescent="0.25"/>
    <row r="75" s="8" customFormat="1" hidden="1" x14ac:dyDescent="0.25"/>
    <row r="76" s="8" customFormat="1" hidden="1" x14ac:dyDescent="0.25"/>
  </sheetData>
  <mergeCells count="1">
    <mergeCell ref="B10:C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landscape" r:id="rId1"/>
  <headerFooter>
    <oddFooter>&amp;L_x000D_&amp;1#&amp;"Aptos"&amp;10&amp;K0000FF #INTERNO#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4A9A-B1EF-4076-8C50-F9F31DDA5EC9}">
  <dimension ref="A1:H33"/>
  <sheetViews>
    <sheetView showGridLines="0" zoomScale="85" zoomScaleNormal="85" workbookViewId="0">
      <selection activeCell="E2" sqref="E2"/>
    </sheetView>
  </sheetViews>
  <sheetFormatPr defaultColWidth="0" defaultRowHeight="14.25" customHeight="1" zeroHeight="1" x14ac:dyDescent="0.25"/>
  <cols>
    <col min="1" max="1" width="1.7109375" style="8" customWidth="1"/>
    <col min="2" max="2" width="5" style="17" customWidth="1"/>
    <col min="3" max="3" width="107.42578125" style="17" bestFit="1" customWidth="1"/>
    <col min="4" max="6" width="16" style="8" customWidth="1"/>
    <col min="7" max="7" width="1.7109375" style="8" customWidth="1"/>
    <col min="8" max="16384" width="9.140625" style="8" hidden="1"/>
  </cols>
  <sheetData>
    <row r="1" spans="1:7" x14ac:dyDescent="0.25">
      <c r="A1" s="5"/>
      <c r="B1" s="6"/>
      <c r="C1" s="6"/>
      <c r="D1" s="5"/>
      <c r="E1" s="5"/>
      <c r="F1" s="5"/>
      <c r="G1" s="5"/>
    </row>
    <row r="2" spans="1:7" x14ac:dyDescent="0.25">
      <c r="A2" s="5"/>
      <c r="B2" s="6"/>
      <c r="C2" s="6"/>
      <c r="D2" s="5"/>
      <c r="E2" s="5"/>
      <c r="F2" s="5"/>
      <c r="G2" s="5"/>
    </row>
    <row r="3" spans="1:7" x14ac:dyDescent="0.25">
      <c r="A3" s="5"/>
      <c r="B3" s="6"/>
      <c r="C3" s="6"/>
      <c r="D3" s="5"/>
      <c r="E3" s="5"/>
      <c r="F3" s="5"/>
      <c r="G3" s="5"/>
    </row>
    <row r="4" spans="1:7" x14ac:dyDescent="0.25">
      <c r="A4" s="5"/>
      <c r="B4" s="6"/>
      <c r="C4" s="6"/>
      <c r="D4" s="5"/>
      <c r="E4" s="5"/>
      <c r="F4" s="5"/>
      <c r="G4" s="5"/>
    </row>
    <row r="5" spans="1:7" x14ac:dyDescent="0.25">
      <c r="A5" s="5"/>
      <c r="B5" s="6"/>
      <c r="C5" s="6"/>
      <c r="D5" s="5"/>
      <c r="E5" s="5"/>
      <c r="F5" s="5"/>
      <c r="G5" s="5"/>
    </row>
    <row r="6" spans="1:7" x14ac:dyDescent="0.25">
      <c r="A6" s="5"/>
      <c r="B6" s="10" t="s">
        <v>27</v>
      </c>
      <c r="C6" s="6"/>
      <c r="D6" s="5"/>
      <c r="E6" s="5"/>
      <c r="F6" s="5"/>
      <c r="G6" s="5"/>
    </row>
    <row r="7" spans="1:7" x14ac:dyDescent="0.25">
      <c r="A7" s="5"/>
      <c r="B7" s="33" t="s">
        <v>47</v>
      </c>
      <c r="C7" s="6"/>
      <c r="D7" s="5"/>
      <c r="E7" s="5"/>
      <c r="F7" s="5"/>
      <c r="G7" s="5"/>
    </row>
    <row r="8" spans="1:7" x14ac:dyDescent="0.25">
      <c r="A8" s="5"/>
      <c r="B8" s="34" t="str">
        <f>'KM1'!B8</f>
        <v>Data de Atualização: 30/06/2026</v>
      </c>
      <c r="C8" s="6"/>
      <c r="D8" s="5"/>
      <c r="E8" s="5"/>
      <c r="F8" s="5"/>
      <c r="G8" s="5"/>
    </row>
    <row r="9" spans="1:7" x14ac:dyDescent="0.25">
      <c r="A9" s="5"/>
      <c r="B9" s="10"/>
      <c r="C9" s="6"/>
      <c r="D9" s="6"/>
      <c r="E9" s="5"/>
      <c r="F9" s="13" t="s">
        <v>33</v>
      </c>
      <c r="G9" s="5"/>
    </row>
    <row r="10" spans="1:7" ht="15" thickBot="1" x14ac:dyDescent="0.3">
      <c r="A10" s="5"/>
      <c r="B10" s="6"/>
      <c r="C10" s="6"/>
      <c r="D10" s="83" t="s">
        <v>11</v>
      </c>
      <c r="E10" s="83" t="s">
        <v>12</v>
      </c>
      <c r="F10" s="83" t="s">
        <v>13</v>
      </c>
      <c r="G10" s="5"/>
    </row>
    <row r="11" spans="1:7" ht="28.5" x14ac:dyDescent="0.25">
      <c r="A11" s="5"/>
      <c r="B11" s="6"/>
      <c r="C11" s="6"/>
      <c r="D11" s="183" t="s">
        <v>28</v>
      </c>
      <c r="E11" s="183"/>
      <c r="F11" s="82" t="s">
        <v>29</v>
      </c>
      <c r="G11" s="5"/>
    </row>
    <row r="12" spans="1:7" ht="16.5" x14ac:dyDescent="0.25">
      <c r="A12" s="5"/>
      <c r="B12" s="6"/>
      <c r="C12" s="6"/>
      <c r="D12" s="84">
        <v>46174</v>
      </c>
      <c r="E12" s="84">
        <v>46082</v>
      </c>
      <c r="F12" s="84">
        <v>46174</v>
      </c>
      <c r="G12" s="5"/>
    </row>
    <row r="13" spans="1:7" ht="17.25" thickBot="1" x14ac:dyDescent="0.3">
      <c r="A13" s="5"/>
      <c r="B13" s="78">
        <v>1</v>
      </c>
      <c r="C13" s="3" t="s">
        <v>172</v>
      </c>
      <c r="D13" s="79">
        <v>8505666.3250599988</v>
      </c>
      <c r="E13" s="79">
        <v>8797489.4791399986</v>
      </c>
      <c r="F13" s="79">
        <v>680453.3060047999</v>
      </c>
      <c r="G13" s="5"/>
    </row>
    <row r="14" spans="1:7" x14ac:dyDescent="0.25">
      <c r="A14" s="5"/>
      <c r="B14" s="6">
        <v>2</v>
      </c>
      <c r="C14" s="5" t="s">
        <v>173</v>
      </c>
      <c r="D14" s="15">
        <v>8505666.3250599988</v>
      </c>
      <c r="E14" s="15">
        <v>8797489.4791399986</v>
      </c>
      <c r="F14" s="15">
        <v>680453.3060047999</v>
      </c>
      <c r="G14" s="5"/>
    </row>
    <row r="15" spans="1:7" x14ac:dyDescent="0.25">
      <c r="A15" s="5"/>
      <c r="B15" s="6">
        <v>3</v>
      </c>
      <c r="C15" s="5" t="s">
        <v>174</v>
      </c>
      <c r="D15" s="16">
        <v>0</v>
      </c>
      <c r="E15" s="16">
        <v>0</v>
      </c>
      <c r="F15" s="16">
        <v>0</v>
      </c>
      <c r="G15" s="5"/>
    </row>
    <row r="16" spans="1:7" x14ac:dyDescent="0.25">
      <c r="A16" s="5"/>
      <c r="B16" s="6">
        <v>5</v>
      </c>
      <c r="C16" s="81" t="s">
        <v>175</v>
      </c>
      <c r="D16" s="16">
        <v>0</v>
      </c>
      <c r="E16" s="16">
        <v>0</v>
      </c>
      <c r="F16" s="16">
        <v>0</v>
      </c>
      <c r="G16" s="5"/>
    </row>
    <row r="17" spans="1:8" ht="17.25" thickBot="1" x14ac:dyDescent="0.3">
      <c r="A17" s="5"/>
      <c r="B17" s="78">
        <v>6</v>
      </c>
      <c r="C17" s="3" t="s">
        <v>176</v>
      </c>
      <c r="D17" s="79">
        <v>0</v>
      </c>
      <c r="E17" s="79">
        <v>0</v>
      </c>
      <c r="F17" s="79">
        <v>0</v>
      </c>
      <c r="G17" s="5"/>
    </row>
    <row r="18" spans="1:8" x14ac:dyDescent="0.25">
      <c r="A18" s="5"/>
      <c r="B18" s="6">
        <v>7</v>
      </c>
      <c r="C18" s="80" t="s">
        <v>54</v>
      </c>
      <c r="D18" s="16" t="s">
        <v>24</v>
      </c>
      <c r="E18" s="16" t="s">
        <v>24</v>
      </c>
      <c r="F18" s="16" t="s">
        <v>24</v>
      </c>
      <c r="G18" s="5"/>
    </row>
    <row r="19" spans="1:8" x14ac:dyDescent="0.25">
      <c r="A19" s="5"/>
      <c r="B19" s="6" t="s">
        <v>30</v>
      </c>
      <c r="C19" s="80" t="s">
        <v>55</v>
      </c>
      <c r="D19" s="16">
        <v>0</v>
      </c>
      <c r="E19" s="16">
        <v>0</v>
      </c>
      <c r="F19" s="16">
        <v>0</v>
      </c>
      <c r="G19" s="5"/>
    </row>
    <row r="20" spans="1:8" x14ac:dyDescent="0.25">
      <c r="A20" s="5"/>
      <c r="B20" s="6">
        <v>9</v>
      </c>
      <c r="C20" s="5" t="s">
        <v>56</v>
      </c>
      <c r="D20" s="16">
        <v>0</v>
      </c>
      <c r="E20" s="16">
        <v>0</v>
      </c>
      <c r="F20" s="16">
        <v>0</v>
      </c>
      <c r="G20" s="5"/>
    </row>
    <row r="21" spans="1:8" ht="17.25" thickBot="1" x14ac:dyDescent="0.3">
      <c r="A21" s="5"/>
      <c r="B21" s="78">
        <v>12</v>
      </c>
      <c r="C21" s="3" t="s">
        <v>177</v>
      </c>
      <c r="D21" s="79">
        <v>0</v>
      </c>
      <c r="E21" s="79">
        <v>0</v>
      </c>
      <c r="F21" s="79">
        <v>0</v>
      </c>
      <c r="G21" s="5"/>
    </row>
    <row r="22" spans="1:8" ht="17.25" thickBot="1" x14ac:dyDescent="0.3">
      <c r="A22" s="5"/>
      <c r="B22" s="78">
        <v>13</v>
      </c>
      <c r="C22" s="3" t="s">
        <v>178</v>
      </c>
      <c r="D22" s="79">
        <v>0</v>
      </c>
      <c r="E22" s="79">
        <v>0</v>
      </c>
      <c r="F22" s="79">
        <v>0</v>
      </c>
      <c r="G22" s="5"/>
    </row>
    <row r="23" spans="1:8" ht="17.25" thickBot="1" x14ac:dyDescent="0.3">
      <c r="A23" s="5"/>
      <c r="B23" s="78">
        <v>14</v>
      </c>
      <c r="C23" s="3" t="s">
        <v>179</v>
      </c>
      <c r="D23" s="79">
        <v>0</v>
      </c>
      <c r="E23" s="79">
        <v>0</v>
      </c>
      <c r="F23" s="79">
        <v>0</v>
      </c>
      <c r="G23" s="5"/>
    </row>
    <row r="24" spans="1:8" ht="17.25" thickBot="1" x14ac:dyDescent="0.3">
      <c r="A24" s="5"/>
      <c r="B24" s="78">
        <v>16</v>
      </c>
      <c r="C24" s="3" t="s">
        <v>180</v>
      </c>
      <c r="D24" s="79">
        <v>0</v>
      </c>
      <c r="E24" s="79">
        <v>0</v>
      </c>
      <c r="F24" s="79">
        <v>0</v>
      </c>
      <c r="G24" s="5"/>
      <c r="H24" s="77"/>
    </row>
    <row r="25" spans="1:8" ht="17.25" thickBot="1" x14ac:dyDescent="0.3">
      <c r="A25" s="5"/>
      <c r="B25" s="78">
        <v>20</v>
      </c>
      <c r="C25" s="3" t="s">
        <v>31</v>
      </c>
      <c r="D25" s="79">
        <v>0</v>
      </c>
      <c r="E25" s="79">
        <v>0</v>
      </c>
      <c r="F25" s="79">
        <v>0</v>
      </c>
      <c r="G25" s="5"/>
    </row>
    <row r="26" spans="1:8" x14ac:dyDescent="0.25">
      <c r="A26" s="5"/>
      <c r="B26" s="6">
        <v>21</v>
      </c>
      <c r="C26" s="81" t="s">
        <v>49</v>
      </c>
      <c r="D26" s="16">
        <v>0</v>
      </c>
      <c r="E26" s="16">
        <v>0</v>
      </c>
      <c r="F26" s="16">
        <v>0</v>
      </c>
      <c r="G26" s="5"/>
    </row>
    <row r="27" spans="1:8" x14ac:dyDescent="0.25">
      <c r="A27" s="5"/>
      <c r="B27" s="6">
        <v>22</v>
      </c>
      <c r="C27" s="81" t="s">
        <v>50</v>
      </c>
      <c r="D27" s="16">
        <v>0</v>
      </c>
      <c r="E27" s="16">
        <v>0</v>
      </c>
      <c r="F27" s="16">
        <v>0</v>
      </c>
      <c r="G27" s="5"/>
    </row>
    <row r="28" spans="1:8" ht="17.25" thickBot="1" x14ac:dyDescent="0.3">
      <c r="A28" s="5"/>
      <c r="B28" s="78">
        <v>24</v>
      </c>
      <c r="C28" s="3" t="s">
        <v>32</v>
      </c>
      <c r="D28" s="79">
        <v>828243.90818123741</v>
      </c>
      <c r="E28" s="79">
        <v>828243.90818123741</v>
      </c>
      <c r="F28" s="79">
        <v>66259.512654498991</v>
      </c>
      <c r="G28" s="5"/>
    </row>
    <row r="29" spans="1:8" ht="17.25" thickBot="1" x14ac:dyDescent="0.3">
      <c r="A29" s="5"/>
      <c r="B29" s="78" t="s">
        <v>181</v>
      </c>
      <c r="C29" s="3" t="s">
        <v>182</v>
      </c>
      <c r="D29" s="79" t="s">
        <v>24</v>
      </c>
      <c r="E29" s="79" t="s">
        <v>24</v>
      </c>
      <c r="F29" s="79" t="s">
        <v>24</v>
      </c>
      <c r="G29" s="5"/>
    </row>
    <row r="30" spans="1:8" ht="17.25" thickBot="1" x14ac:dyDescent="0.3">
      <c r="B30" s="78">
        <v>25</v>
      </c>
      <c r="C30" s="3" t="s">
        <v>183</v>
      </c>
      <c r="D30" s="79">
        <v>0</v>
      </c>
      <c r="E30" s="79">
        <v>0</v>
      </c>
      <c r="F30" s="79">
        <v>0</v>
      </c>
    </row>
    <row r="31" spans="1:8" ht="17.25" thickBot="1" x14ac:dyDescent="0.3">
      <c r="B31" s="55">
        <v>29</v>
      </c>
      <c r="C31" s="51" t="s">
        <v>9</v>
      </c>
      <c r="D31" s="56">
        <v>9333910.2332412358</v>
      </c>
      <c r="E31" s="56">
        <v>9625733.3873212356</v>
      </c>
      <c r="F31" s="56">
        <v>746712.81865929894</v>
      </c>
    </row>
    <row r="32" spans="1:8" ht="8.25" hidden="1" customHeight="1" x14ac:dyDescent="0.25"/>
    <row r="33" ht="6" hidden="1" customHeight="1" x14ac:dyDescent="0.25"/>
  </sheetData>
  <mergeCells count="1">
    <mergeCell ref="D11:E11"/>
  </mergeCells>
  <pageMargins left="0.511811024" right="0.511811024" top="0.78740157499999996" bottom="0.78740157499999996" header="0.31496062000000002" footer="0.31496062000000002"/>
  <headerFooter>
    <oddFooter>&amp;L_x000D_&amp;1#&amp;"Aptos"&amp;10&amp;K0000FF #INTERNO#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82B1-FDC8-462B-93BD-B286CCED17BE}">
  <sheetPr>
    <pageSetUpPr fitToPage="1"/>
  </sheetPr>
  <dimension ref="A1:N43"/>
  <sheetViews>
    <sheetView showGridLines="0" zoomScale="93" zoomScaleNormal="93" workbookViewId="0">
      <selection activeCell="F5" sqref="F5"/>
    </sheetView>
  </sheetViews>
  <sheetFormatPr defaultColWidth="0" defaultRowHeight="0" customHeight="1" zeroHeight="1" x14ac:dyDescent="0.25"/>
  <cols>
    <col min="1" max="1" width="1.7109375" style="8" customWidth="1"/>
    <col min="2" max="2" width="5.7109375" style="17" customWidth="1"/>
    <col min="3" max="3" width="52.140625" style="18" customWidth="1"/>
    <col min="4" max="4" width="17.42578125" style="8" customWidth="1"/>
    <col min="5" max="5" width="14.140625" style="8" customWidth="1"/>
    <col min="6" max="8" width="17.42578125" style="8" customWidth="1"/>
    <col min="9" max="9" width="17.5703125" style="8" customWidth="1"/>
    <col min="10" max="10" width="1.7109375" style="8" customWidth="1"/>
    <col min="11" max="14" width="0" style="8" hidden="1" customWidth="1"/>
    <col min="15" max="16384" width="9.140625" style="8" hidden="1"/>
  </cols>
  <sheetData>
    <row r="1" spans="1:10" ht="14.25" x14ac:dyDescent="0.25">
      <c r="A1" s="5"/>
      <c r="B1" s="6"/>
      <c r="C1" s="7"/>
      <c r="D1" s="5"/>
      <c r="E1" s="5"/>
      <c r="F1" s="5"/>
      <c r="G1" s="5"/>
      <c r="H1" s="5"/>
      <c r="I1" s="5"/>
      <c r="J1" s="5"/>
    </row>
    <row r="2" spans="1:10" ht="14.25" x14ac:dyDescent="0.25">
      <c r="A2" s="5"/>
      <c r="B2" s="6"/>
      <c r="C2" s="7"/>
      <c r="D2" s="5"/>
      <c r="E2" s="5"/>
      <c r="F2" s="5"/>
      <c r="G2" s="5"/>
      <c r="H2" s="5"/>
      <c r="I2" s="5"/>
      <c r="J2" s="5"/>
    </row>
    <row r="3" spans="1:10" ht="14.25" x14ac:dyDescent="0.25">
      <c r="A3" s="5"/>
      <c r="B3" s="6"/>
      <c r="C3" s="7"/>
      <c r="D3" s="5"/>
      <c r="E3" s="5"/>
      <c r="F3" s="5"/>
      <c r="G3" s="5"/>
      <c r="H3" s="5"/>
      <c r="I3" s="5"/>
      <c r="J3" s="5"/>
    </row>
    <row r="4" spans="1:10" ht="14.25" x14ac:dyDescent="0.25">
      <c r="A4" s="5"/>
      <c r="B4" s="6"/>
      <c r="C4" s="7"/>
      <c r="D4" s="5"/>
      <c r="E4" s="5"/>
      <c r="F4" s="5"/>
      <c r="G4" s="5"/>
      <c r="H4" s="5"/>
      <c r="I4" s="5"/>
      <c r="J4" s="5"/>
    </row>
    <row r="5" spans="1:10" ht="14.25" x14ac:dyDescent="0.25">
      <c r="A5" s="5"/>
      <c r="B5" s="10" t="s">
        <v>62</v>
      </c>
      <c r="C5" s="7"/>
      <c r="D5" s="5"/>
      <c r="E5" s="5"/>
      <c r="F5" s="95"/>
      <c r="G5" s="95"/>
      <c r="H5" s="95"/>
      <c r="I5" s="5"/>
      <c r="J5" s="5"/>
    </row>
    <row r="6" spans="1:10" ht="14.25" x14ac:dyDescent="0.25">
      <c r="A6" s="5"/>
      <c r="B6" s="33" t="s">
        <v>63</v>
      </c>
      <c r="C6" s="7"/>
      <c r="D6" s="5"/>
      <c r="E6" s="5"/>
      <c r="F6" s="5"/>
      <c r="G6" s="5"/>
      <c r="H6" s="5"/>
      <c r="I6" s="5"/>
      <c r="J6" s="5"/>
    </row>
    <row r="7" spans="1:10" ht="14.25" x14ac:dyDescent="0.25">
      <c r="A7" s="5"/>
      <c r="B7" s="34" t="str">
        <f>'KM1'!B8</f>
        <v>Data de Atualização: 30/06/2026</v>
      </c>
      <c r="C7" s="7"/>
      <c r="D7" s="5"/>
      <c r="E7" s="95"/>
      <c r="F7" s="95"/>
      <c r="G7" s="95"/>
      <c r="H7" s="95"/>
      <c r="I7" s="95"/>
      <c r="J7" s="5"/>
    </row>
    <row r="8" spans="1:10" ht="14.25" x14ac:dyDescent="0.25">
      <c r="A8" s="5"/>
      <c r="B8" s="10"/>
      <c r="C8" s="7"/>
      <c r="D8" s="12"/>
      <c r="E8" s="5"/>
      <c r="F8" s="5"/>
      <c r="G8" s="5"/>
      <c r="H8" s="5"/>
      <c r="I8" s="13" t="s">
        <v>33</v>
      </c>
      <c r="J8" s="5"/>
    </row>
    <row r="9" spans="1:10" ht="16.5" hidden="1" x14ac:dyDescent="0.25">
      <c r="A9" s="5"/>
      <c r="B9" s="6"/>
      <c r="C9" s="7"/>
      <c r="D9" s="184">
        <v>44012</v>
      </c>
      <c r="E9" s="184"/>
      <c r="F9" s="184"/>
      <c r="G9" s="184"/>
      <c r="H9" s="184"/>
      <c r="I9" s="184"/>
      <c r="J9" s="5"/>
    </row>
    <row r="10" spans="1:10" ht="20.100000000000001" customHeight="1" x14ac:dyDescent="0.25">
      <c r="A10" s="5"/>
      <c r="B10" s="183"/>
      <c r="C10" s="183"/>
      <c r="D10" s="87" t="s">
        <v>11</v>
      </c>
      <c r="E10" s="87" t="s">
        <v>12</v>
      </c>
      <c r="F10" s="87" t="s">
        <v>13</v>
      </c>
      <c r="G10" s="87" t="s">
        <v>14</v>
      </c>
      <c r="H10" s="87" t="s">
        <v>255</v>
      </c>
      <c r="I10" s="87" t="s">
        <v>68</v>
      </c>
      <c r="J10" s="5"/>
    </row>
    <row r="11" spans="1:10" ht="21.75" customHeight="1" x14ac:dyDescent="0.25">
      <c r="A11" s="5"/>
      <c r="B11" s="183"/>
      <c r="C11" s="183"/>
      <c r="D11" s="185" t="s">
        <v>64</v>
      </c>
      <c r="E11" s="185"/>
      <c r="F11" s="186" t="s">
        <v>331</v>
      </c>
      <c r="G11" s="188" t="s">
        <v>332</v>
      </c>
      <c r="H11" s="188" t="s">
        <v>333</v>
      </c>
      <c r="I11" s="186" t="s">
        <v>65</v>
      </c>
      <c r="J11" s="5"/>
    </row>
    <row r="12" spans="1:10" ht="62.1" customHeight="1" thickBot="1" x14ac:dyDescent="0.3">
      <c r="A12" s="5"/>
      <c r="B12" s="14"/>
      <c r="C12" s="3"/>
      <c r="D12" s="97" t="s">
        <v>187</v>
      </c>
      <c r="E12" s="97" t="s">
        <v>188</v>
      </c>
      <c r="F12" s="187"/>
      <c r="G12" s="187"/>
      <c r="H12" s="187"/>
      <c r="I12" s="187"/>
      <c r="J12" s="5"/>
    </row>
    <row r="13" spans="1:10" ht="20.100000000000001" customHeight="1" x14ac:dyDescent="0.25">
      <c r="A13" s="5"/>
      <c r="B13" s="85">
        <v>1</v>
      </c>
      <c r="C13" s="93" t="s">
        <v>57</v>
      </c>
      <c r="D13" s="94">
        <v>986041.16694999998</v>
      </c>
      <c r="E13" s="94">
        <v>6853624.6846899996</v>
      </c>
      <c r="F13" s="94">
        <v>702616.50168999995</v>
      </c>
      <c r="G13" s="94">
        <f>F13</f>
        <v>702616.50168999995</v>
      </c>
      <c r="H13" s="94">
        <v>0</v>
      </c>
      <c r="I13" s="94">
        <f>D13+E13-F13</f>
        <v>7137049.3499499988</v>
      </c>
      <c r="J13" s="5"/>
    </row>
    <row r="14" spans="1:10" ht="20.100000000000001" customHeight="1" x14ac:dyDescent="0.25">
      <c r="A14" s="5"/>
      <c r="B14" s="85">
        <v>2</v>
      </c>
      <c r="C14" s="93" t="s">
        <v>58</v>
      </c>
      <c r="D14" s="15">
        <v>0</v>
      </c>
      <c r="E14" s="94">
        <f>E15+E16</f>
        <v>5662317.4216499999</v>
      </c>
      <c r="F14" s="15">
        <v>0</v>
      </c>
      <c r="G14" s="94">
        <v>0</v>
      </c>
      <c r="H14" s="94">
        <v>0</v>
      </c>
      <c r="I14" s="94">
        <f t="shared" ref="I14:I16" si="0">D14+E14-F14</f>
        <v>5662317.4216499999</v>
      </c>
      <c r="J14" s="5"/>
    </row>
    <row r="15" spans="1:10" ht="20.100000000000001" customHeight="1" x14ac:dyDescent="0.25">
      <c r="A15" s="5"/>
      <c r="B15" s="147" t="s">
        <v>59</v>
      </c>
      <c r="C15" s="7" t="s">
        <v>69</v>
      </c>
      <c r="D15" s="15">
        <v>0</v>
      </c>
      <c r="E15" s="15">
        <v>0</v>
      </c>
      <c r="F15" s="15">
        <v>0</v>
      </c>
      <c r="G15" s="94">
        <v>0</v>
      </c>
      <c r="H15" s="94">
        <v>0</v>
      </c>
      <c r="I15" s="94">
        <f t="shared" si="0"/>
        <v>0</v>
      </c>
      <c r="J15" s="5"/>
    </row>
    <row r="16" spans="1:10" ht="20.100000000000001" customHeight="1" x14ac:dyDescent="0.25">
      <c r="A16" s="5"/>
      <c r="B16" s="147" t="s">
        <v>60</v>
      </c>
      <c r="C16" s="7" t="s">
        <v>70</v>
      </c>
      <c r="D16" s="15">
        <v>0</v>
      </c>
      <c r="E16" s="15">
        <v>5662317.4216499999</v>
      </c>
      <c r="F16" s="15">
        <v>0</v>
      </c>
      <c r="G16" s="94">
        <v>0</v>
      </c>
      <c r="H16" s="94">
        <v>0</v>
      </c>
      <c r="I16" s="94">
        <f t="shared" si="0"/>
        <v>5662317.4216499999</v>
      </c>
      <c r="J16" s="5"/>
    </row>
    <row r="17" spans="1:10" ht="20.100000000000001" customHeight="1" x14ac:dyDescent="0.25">
      <c r="A17" s="5"/>
      <c r="B17" s="82">
        <v>3</v>
      </c>
      <c r="C17" s="93" t="s">
        <v>61</v>
      </c>
      <c r="D17" s="94">
        <v>12705.423150000001</v>
      </c>
      <c r="E17" s="94">
        <v>955026.29278999998</v>
      </c>
      <c r="F17" s="94">
        <v>18687.66286</v>
      </c>
      <c r="G17" s="94">
        <f>F17</f>
        <v>18687.66286</v>
      </c>
      <c r="H17" s="94">
        <v>0</v>
      </c>
      <c r="I17" s="94">
        <f>D17+E17-F17</f>
        <v>949044.05307999998</v>
      </c>
      <c r="J17" s="5"/>
    </row>
    <row r="18" spans="1:10" ht="20.100000000000001" customHeight="1" x14ac:dyDescent="0.25">
      <c r="A18" s="5"/>
      <c r="B18" s="91">
        <v>4</v>
      </c>
      <c r="C18" s="49" t="s">
        <v>9</v>
      </c>
      <c r="D18" s="50">
        <f t="shared" ref="D18:F18" si="1">SUM(D13:D17)</f>
        <v>998746.59010000003</v>
      </c>
      <c r="E18" s="50">
        <f>SUM(E13:E17)-E14</f>
        <v>13470968.399129998</v>
      </c>
      <c r="F18" s="50">
        <f t="shared" si="1"/>
        <v>721304.16454999999</v>
      </c>
      <c r="G18" s="50">
        <f>SUM(G13:G17)-G14</f>
        <v>721304.16454999999</v>
      </c>
      <c r="H18" s="50">
        <f>SUM(H13:H17)-H14</f>
        <v>0</v>
      </c>
      <c r="I18" s="50">
        <f>SUM(I13:I17)-I14</f>
        <v>13748410.824680001</v>
      </c>
      <c r="J18" s="5"/>
    </row>
    <row r="19" spans="1:10" ht="14.25" hidden="1" x14ac:dyDescent="0.25">
      <c r="A19" s="5"/>
      <c r="B19" s="6"/>
      <c r="C19" s="7"/>
      <c r="D19" s="5"/>
      <c r="E19" s="5"/>
      <c r="F19" s="5"/>
      <c r="G19" s="5"/>
      <c r="H19" s="5"/>
      <c r="I19" s="5"/>
      <c r="J19" s="5"/>
    </row>
    <row r="20" spans="1:10" ht="14.25" hidden="1" x14ac:dyDescent="0.25"/>
    <row r="21" spans="1:10" ht="14.25" hidden="1" x14ac:dyDescent="0.25"/>
    <row r="22" spans="1:10" ht="14.25" hidden="1" x14ac:dyDescent="0.25"/>
    <row r="23" spans="1:10" ht="14.25" hidden="1" x14ac:dyDescent="0.25"/>
    <row r="24" spans="1:10" ht="14.25" hidden="1" x14ac:dyDescent="0.25"/>
    <row r="25" spans="1:10" ht="14.25" hidden="1" x14ac:dyDescent="0.25"/>
    <row r="26" spans="1:10" ht="14.25" hidden="1" x14ac:dyDescent="0.25"/>
    <row r="27" spans="1:10" ht="14.25" hidden="1" x14ac:dyDescent="0.25"/>
    <row r="28" spans="1:10" ht="14.25" hidden="1" x14ac:dyDescent="0.25">
      <c r="B28" s="8"/>
      <c r="C28" s="8"/>
    </row>
    <row r="29" spans="1:10" ht="14.25" hidden="1" x14ac:dyDescent="0.25">
      <c r="B29" s="8"/>
      <c r="C29" s="8"/>
    </row>
    <row r="30" spans="1:10" ht="14.25" hidden="1" x14ac:dyDescent="0.25">
      <c r="B30" s="8"/>
      <c r="C30" s="8"/>
    </row>
    <row r="31" spans="1:10" ht="14.25" hidden="1" x14ac:dyDescent="0.25">
      <c r="B31" s="8"/>
      <c r="C31" s="8"/>
    </row>
    <row r="32" spans="1:10" ht="14.25" hidden="1" x14ac:dyDescent="0.25">
      <c r="B32" s="8"/>
      <c r="C32" s="8"/>
    </row>
    <row r="33" s="8" customFormat="1" ht="14.25" hidden="1" x14ac:dyDescent="0.25"/>
    <row r="34" s="8" customFormat="1" ht="14.25" hidden="1" x14ac:dyDescent="0.25"/>
    <row r="35" s="8" customFormat="1" ht="14.25" hidden="1" x14ac:dyDescent="0.25"/>
    <row r="36" s="8" customFormat="1" ht="14.25" hidden="1" x14ac:dyDescent="0.25"/>
    <row r="37" s="8" customFormat="1" ht="14.25" hidden="1" x14ac:dyDescent="0.25"/>
    <row r="38" s="8" customFormat="1" ht="14.25" hidden="1" x14ac:dyDescent="0.25"/>
    <row r="39" s="8" customFormat="1" ht="14.25" hidden="1" x14ac:dyDescent="0.25"/>
    <row r="40" s="8" customFormat="1" ht="14.25" hidden="1" x14ac:dyDescent="0.25"/>
    <row r="41" s="8" customFormat="1" ht="14.25" hidden="1" x14ac:dyDescent="0.25"/>
    <row r="42" s="8" customFormat="1" ht="14.25" hidden="1" x14ac:dyDescent="0.25"/>
    <row r="43" s="8" customFormat="1" ht="14.25" hidden="1" x14ac:dyDescent="0.25"/>
  </sheetData>
  <mergeCells count="7">
    <mergeCell ref="D9:I9"/>
    <mergeCell ref="B10:C11"/>
    <mergeCell ref="D11:E11"/>
    <mergeCell ref="F11:F12"/>
    <mergeCell ref="I11:I12"/>
    <mergeCell ref="G11:G12"/>
    <mergeCell ref="H11:H1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landscape" r:id="rId1"/>
  <headerFooter>
    <oddFooter>&amp;L_x000D_&amp;1#&amp;"Aptos"&amp;10&amp;K0000FF #INTERNO#</oddFooter>
  </headerFooter>
  <ignoredErrors>
    <ignoredError sqref="E18:F1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9FD88-AEC8-4BF7-A978-4377060B6D31}">
  <sheetPr>
    <pageSetUpPr fitToPage="1"/>
  </sheetPr>
  <dimension ref="A1:F54"/>
  <sheetViews>
    <sheetView showGridLines="0" zoomScale="90" zoomScaleNormal="90" workbookViewId="0">
      <selection activeCell="D3" sqref="D3"/>
    </sheetView>
  </sheetViews>
  <sheetFormatPr defaultColWidth="0" defaultRowHeight="0" customHeight="1" zeroHeight="1" x14ac:dyDescent="0.25"/>
  <cols>
    <col min="1" max="1" width="1.7109375" style="8" customWidth="1"/>
    <col min="2" max="2" width="5.7109375" style="17" customWidth="1"/>
    <col min="3" max="3" width="93.140625" style="18" bestFit="1" customWidth="1"/>
    <col min="4" max="4" width="14.5703125" style="8" customWidth="1"/>
    <col min="5" max="5" width="17.7109375" style="8" customWidth="1"/>
    <col min="6" max="6" width="1.7109375" style="8" customWidth="1"/>
    <col min="7" max="16384" width="9.140625" style="8" hidden="1"/>
  </cols>
  <sheetData>
    <row r="1" spans="1:6" ht="14.25" x14ac:dyDescent="0.25">
      <c r="A1" s="5"/>
      <c r="B1" s="6"/>
      <c r="C1" s="7"/>
      <c r="D1" s="5"/>
      <c r="E1" s="5"/>
      <c r="F1" s="5"/>
    </row>
    <row r="2" spans="1:6" ht="14.25" x14ac:dyDescent="0.25">
      <c r="A2" s="5"/>
      <c r="B2" s="6"/>
      <c r="C2" s="7"/>
      <c r="D2" s="5"/>
      <c r="E2" s="5"/>
      <c r="F2" s="5"/>
    </row>
    <row r="3" spans="1:6" ht="14.25" x14ac:dyDescent="0.25">
      <c r="A3" s="5"/>
      <c r="B3" s="6"/>
      <c r="C3" s="7"/>
      <c r="D3" s="95"/>
      <c r="E3" s="5"/>
      <c r="F3" s="5"/>
    </row>
    <row r="4" spans="1:6" ht="14.25" x14ac:dyDescent="0.25">
      <c r="A4" s="5"/>
      <c r="B4" s="6"/>
      <c r="C4" s="7"/>
      <c r="D4" s="5"/>
      <c r="E4" s="5"/>
      <c r="F4" s="5"/>
    </row>
    <row r="5" spans="1:6" ht="14.25" x14ac:dyDescent="0.25">
      <c r="A5" s="5"/>
      <c r="B5" s="10" t="s">
        <v>189</v>
      </c>
      <c r="C5" s="7"/>
      <c r="D5" s="5"/>
      <c r="E5" s="5"/>
      <c r="F5" s="5"/>
    </row>
    <row r="6" spans="1:6" ht="14.25" x14ac:dyDescent="0.25">
      <c r="A6" s="5"/>
      <c r="B6" s="33" t="s">
        <v>63</v>
      </c>
      <c r="C6" s="7"/>
      <c r="D6" s="5"/>
      <c r="E6" s="5"/>
      <c r="F6" s="5"/>
    </row>
    <row r="7" spans="1:6" ht="14.25" x14ac:dyDescent="0.25">
      <c r="A7" s="5"/>
      <c r="B7" s="34" t="str">
        <f>'KM1'!B8</f>
        <v>Data de Atualização: 30/06/2026</v>
      </c>
      <c r="C7" s="7"/>
      <c r="D7" s="5"/>
      <c r="E7" s="5"/>
      <c r="F7" s="5"/>
    </row>
    <row r="8" spans="1:6" ht="18" customHeight="1" x14ac:dyDescent="0.25">
      <c r="A8" s="5"/>
      <c r="B8" s="10"/>
      <c r="C8" s="10"/>
      <c r="D8" s="13"/>
      <c r="E8" s="13" t="s">
        <v>33</v>
      </c>
      <c r="F8" s="5"/>
    </row>
    <row r="9" spans="1:6" ht="32.1" customHeight="1" thickBot="1" x14ac:dyDescent="0.3">
      <c r="A9" s="5"/>
      <c r="B9" s="3"/>
      <c r="C9" s="3"/>
      <c r="D9" s="78"/>
      <c r="E9" s="78" t="s">
        <v>330</v>
      </c>
      <c r="F9" s="5"/>
    </row>
    <row r="10" spans="1:6" ht="20.100000000000001" customHeight="1" x14ac:dyDescent="0.25">
      <c r="A10" s="5"/>
      <c r="B10" s="6">
        <v>1</v>
      </c>
      <c r="C10" s="145" t="s">
        <v>190</v>
      </c>
      <c r="D10" s="15"/>
      <c r="E10" s="15">
        <v>916890.86780000001</v>
      </c>
      <c r="F10" s="5"/>
    </row>
    <row r="11" spans="1:6" ht="20.100000000000001" customHeight="1" x14ac:dyDescent="0.25">
      <c r="A11" s="5"/>
      <c r="B11" s="6">
        <v>2</v>
      </c>
      <c r="C11" s="145" t="s">
        <v>191</v>
      </c>
      <c r="D11" s="15"/>
      <c r="E11" s="15">
        <v>214630.25242999999</v>
      </c>
      <c r="F11" s="5"/>
    </row>
    <row r="12" spans="1:6" ht="20.100000000000001" customHeight="1" x14ac:dyDescent="0.25">
      <c r="A12" s="5"/>
      <c r="B12" s="86">
        <v>3</v>
      </c>
      <c r="C12" s="145" t="s">
        <v>192</v>
      </c>
      <c r="D12" s="15"/>
      <c r="E12" s="15">
        <v>-3771.9642000000003</v>
      </c>
      <c r="F12" s="5"/>
    </row>
    <row r="13" spans="1:6" ht="20.100000000000001" customHeight="1" x14ac:dyDescent="0.25">
      <c r="A13" s="5"/>
      <c r="B13" s="86">
        <v>4</v>
      </c>
      <c r="C13" s="145" t="s">
        <v>66</v>
      </c>
      <c r="D13" s="15"/>
      <c r="E13" s="15">
        <v>-137612.94318999999</v>
      </c>
      <c r="F13" s="5"/>
    </row>
    <row r="14" spans="1:6" ht="20.100000000000001" customHeight="1" x14ac:dyDescent="0.25">
      <c r="A14" s="5"/>
      <c r="B14" s="86">
        <v>5</v>
      </c>
      <c r="C14" s="145" t="s">
        <v>67</v>
      </c>
      <c r="D14" s="15"/>
      <c r="E14" s="15">
        <v>8610.3772600000957</v>
      </c>
      <c r="F14" s="5"/>
    </row>
    <row r="15" spans="1:6" ht="30" customHeight="1" x14ac:dyDescent="0.25">
      <c r="A15" s="5"/>
      <c r="B15" s="89">
        <v>6</v>
      </c>
      <c r="C15" s="146" t="s">
        <v>193</v>
      </c>
      <c r="D15" s="90"/>
      <c r="E15" s="90">
        <f>SUM(E10:E14)</f>
        <v>998746.59010000003</v>
      </c>
      <c r="F15" s="5"/>
    </row>
    <row r="16" spans="1:6" ht="14.25" hidden="1" x14ac:dyDescent="0.25">
      <c r="A16" s="5"/>
      <c r="B16" s="6"/>
      <c r="C16" s="7"/>
      <c r="D16" s="5"/>
      <c r="E16" s="5"/>
      <c r="F16" s="5"/>
    </row>
    <row r="17" spans="2:3" ht="14.25" hidden="1" x14ac:dyDescent="0.25"/>
    <row r="18" spans="2:3" ht="14.25" hidden="1" x14ac:dyDescent="0.25"/>
    <row r="19" spans="2:3" ht="14.25" hidden="1" x14ac:dyDescent="0.25"/>
    <row r="20" spans="2:3" ht="14.25" hidden="1" x14ac:dyDescent="0.25"/>
    <row r="21" spans="2:3" ht="14.25" hidden="1" x14ac:dyDescent="0.25"/>
    <row r="22" spans="2:3" ht="14.25" hidden="1" x14ac:dyDescent="0.25"/>
    <row r="23" spans="2:3" ht="14.25" hidden="1" x14ac:dyDescent="0.25"/>
    <row r="24" spans="2:3" ht="14.25" hidden="1" x14ac:dyDescent="0.25"/>
    <row r="25" spans="2:3" ht="14.25" hidden="1" x14ac:dyDescent="0.25">
      <c r="B25" s="8"/>
      <c r="C25" s="8"/>
    </row>
    <row r="26" spans="2:3" ht="14.25" hidden="1" x14ac:dyDescent="0.25">
      <c r="B26" s="8"/>
      <c r="C26" s="8"/>
    </row>
    <row r="27" spans="2:3" ht="14.25" hidden="1" x14ac:dyDescent="0.25">
      <c r="B27" s="8"/>
      <c r="C27" s="8"/>
    </row>
    <row r="28" spans="2:3" ht="14.25" hidden="1" x14ac:dyDescent="0.25">
      <c r="B28" s="8"/>
      <c r="C28" s="8"/>
    </row>
    <row r="29" spans="2:3" ht="14.25" hidden="1" x14ac:dyDescent="0.25">
      <c r="B29" s="8"/>
      <c r="C29" s="8"/>
    </row>
    <row r="30" spans="2:3" ht="14.25" hidden="1" x14ac:dyDescent="0.25">
      <c r="B30" s="8"/>
      <c r="C30" s="8"/>
    </row>
    <row r="31" spans="2:3" ht="14.25" hidden="1" x14ac:dyDescent="0.25">
      <c r="B31" s="8"/>
      <c r="C31" s="8"/>
    </row>
    <row r="32" spans="2:3" ht="14.25" hidden="1" x14ac:dyDescent="0.25">
      <c r="B32" s="8"/>
      <c r="C32" s="8"/>
    </row>
    <row r="33" s="8" customFormat="1" ht="14.25" hidden="1" x14ac:dyDescent="0.25"/>
    <row r="34" s="8" customFormat="1" ht="14.25" hidden="1" x14ac:dyDescent="0.25"/>
    <row r="35" s="8" customFormat="1" ht="14.25" hidden="1" x14ac:dyDescent="0.25"/>
    <row r="36" s="8" customFormat="1" ht="14.25" hidden="1" x14ac:dyDescent="0.25"/>
    <row r="37" s="8" customFormat="1" ht="14.25" hidden="1" x14ac:dyDescent="0.25"/>
    <row r="38" s="8" customFormat="1" ht="14.25" hidden="1" x14ac:dyDescent="0.25"/>
    <row r="39" s="8" customFormat="1" ht="14.25" hidden="1" x14ac:dyDescent="0.25"/>
    <row r="40" s="8" customFormat="1" ht="14.25" hidden="1" x14ac:dyDescent="0.25"/>
    <row r="49" s="8" customFormat="1" ht="0" hidden="1" customHeight="1" x14ac:dyDescent="0.25"/>
    <row r="50" s="8" customFormat="1" ht="0" hidden="1" customHeight="1" x14ac:dyDescent="0.25"/>
    <row r="51" s="8" customFormat="1" ht="0" hidden="1" customHeight="1" x14ac:dyDescent="0.25"/>
    <row r="52" s="8" customFormat="1" ht="0" hidden="1" customHeight="1" x14ac:dyDescent="0.25"/>
    <row r="53" s="8" customFormat="1" ht="0" hidden="1" customHeight="1" x14ac:dyDescent="0.25"/>
    <row r="54" s="8" customFormat="1" ht="0" hidden="1" customHeight="1" x14ac:dyDescent="0.25"/>
  </sheetData>
  <printOptions horizontalCentered="1"/>
  <pageMargins left="0.51181102362204722" right="0.51181102362204722" top="0.78740157480314965" bottom="0.78740157480314965" header="0.31496062992125984" footer="0.31496062992125984"/>
  <pageSetup paperSize="9" scale="74" orientation="landscape" r:id="rId1"/>
  <headerFooter>
    <oddFooter>&amp;L_x000D_&amp;1#&amp;"Aptos"&amp;10&amp;K0000FF #INTERNO#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4187F-F45C-4875-B11F-EF8A608B5BC4}">
  <sheetPr>
    <pageSetUpPr fitToPage="1"/>
  </sheetPr>
  <dimension ref="A1:K150"/>
  <sheetViews>
    <sheetView showGridLines="0" zoomScale="93" zoomScaleNormal="93" workbookViewId="0">
      <selection activeCell="E14" sqref="E14"/>
    </sheetView>
  </sheetViews>
  <sheetFormatPr defaultColWidth="0" defaultRowHeight="0" customHeight="1" zeroHeight="1" x14ac:dyDescent="0.25"/>
  <cols>
    <col min="1" max="1" width="1.7109375" style="8" customWidth="1"/>
    <col min="2" max="2" width="5.7109375" style="17" customWidth="1"/>
    <col min="3" max="3" width="67.7109375" style="17" customWidth="1"/>
    <col min="4" max="4" width="19.7109375" style="17" customWidth="1"/>
    <col min="5" max="5" width="18.140625" style="17" customWidth="1"/>
    <col min="6" max="6" width="19.140625" style="17" customWidth="1"/>
    <col min="7" max="8" width="17.28515625" style="17" customWidth="1"/>
    <col min="9" max="9" width="14.7109375" style="17" customWidth="1"/>
    <col min="10" max="10" width="14.7109375" style="8" customWidth="1"/>
    <col min="11" max="11" width="1.7109375" style="8" customWidth="1"/>
    <col min="12" max="16384" width="9.140625" style="8" hidden="1"/>
  </cols>
  <sheetData>
    <row r="1" spans="1:11" ht="14.25" x14ac:dyDescent="0.25">
      <c r="A1" s="5"/>
      <c r="B1" s="6"/>
      <c r="C1" s="6"/>
      <c r="D1" s="6"/>
      <c r="E1" s="6"/>
      <c r="F1" s="6"/>
      <c r="G1" s="6"/>
      <c r="H1" s="6"/>
      <c r="I1" s="6"/>
      <c r="J1" s="5"/>
      <c r="K1" s="5"/>
    </row>
    <row r="2" spans="1:11" ht="14.25" x14ac:dyDescent="0.25">
      <c r="A2" s="5"/>
      <c r="B2" s="6"/>
      <c r="C2" s="6"/>
      <c r="D2" s="6"/>
      <c r="E2" s="6"/>
      <c r="F2" s="6"/>
      <c r="G2" s="6"/>
      <c r="H2" s="6"/>
      <c r="I2" s="6"/>
      <c r="J2" s="5"/>
      <c r="K2" s="5"/>
    </row>
    <row r="3" spans="1:11" ht="14.25" x14ac:dyDescent="0.25">
      <c r="A3" s="5"/>
      <c r="B3" s="10" t="s">
        <v>107</v>
      </c>
      <c r="C3" s="10"/>
      <c r="D3" s="10"/>
      <c r="E3" s="10"/>
      <c r="F3" s="10"/>
      <c r="G3" s="10"/>
      <c r="H3" s="10"/>
      <c r="I3" s="10"/>
      <c r="J3" s="5"/>
      <c r="K3" s="5"/>
    </row>
    <row r="4" spans="1:11" ht="14.25" x14ac:dyDescent="0.25">
      <c r="A4" s="5"/>
      <c r="B4" s="33" t="s">
        <v>91</v>
      </c>
      <c r="C4" s="33"/>
      <c r="D4" s="33"/>
      <c r="E4" s="33"/>
      <c r="F4" s="33"/>
      <c r="G4" s="33"/>
      <c r="H4" s="33"/>
      <c r="I4" s="33"/>
      <c r="J4" s="5"/>
      <c r="K4" s="5"/>
    </row>
    <row r="5" spans="1:11" ht="14.25" x14ac:dyDescent="0.25">
      <c r="A5" s="5"/>
      <c r="B5" s="34" t="str">
        <f>'KM1'!B8</f>
        <v>Data de Atualização: 30/06/2026</v>
      </c>
      <c r="C5" s="34"/>
      <c r="D5" s="34"/>
      <c r="E5" s="34"/>
      <c r="F5" s="34"/>
      <c r="G5" s="34"/>
      <c r="H5" s="34"/>
      <c r="I5" s="34"/>
      <c r="J5" s="5"/>
      <c r="K5" s="5"/>
    </row>
    <row r="6" spans="1:11" ht="14.25" x14ac:dyDescent="0.25">
      <c r="A6" s="9"/>
      <c r="B6" s="6"/>
      <c r="C6" s="6"/>
      <c r="D6" s="6"/>
      <c r="E6" s="6"/>
      <c r="F6" s="6"/>
      <c r="G6" s="6"/>
      <c r="H6" s="6"/>
      <c r="I6" s="6"/>
      <c r="J6" s="9"/>
      <c r="K6" s="9"/>
    </row>
    <row r="7" spans="1:11" ht="19.5" customHeight="1" x14ac:dyDescent="0.25">
      <c r="A7" s="9"/>
      <c r="B7" s="103" t="s">
        <v>92</v>
      </c>
      <c r="C7" s="103">
        <v>2025</v>
      </c>
      <c r="D7" s="6"/>
      <c r="E7" s="6"/>
      <c r="F7" s="6"/>
      <c r="G7" s="6"/>
      <c r="H7" s="6"/>
      <c r="I7" s="6"/>
      <c r="J7" s="9"/>
      <c r="K7" s="9"/>
    </row>
    <row r="8" spans="1:11" ht="14.25" x14ac:dyDescent="0.25">
      <c r="A8" s="9"/>
      <c r="B8" s="6"/>
      <c r="C8" s="6"/>
      <c r="D8" s="6"/>
      <c r="E8" s="6"/>
      <c r="F8" s="6"/>
      <c r="G8" s="6"/>
      <c r="H8" s="6"/>
      <c r="I8" s="122"/>
      <c r="J8" s="9"/>
      <c r="K8" s="9"/>
    </row>
    <row r="9" spans="1:11" ht="16.5" x14ac:dyDescent="0.25">
      <c r="A9" s="9"/>
      <c r="B9" s="107" t="s">
        <v>11</v>
      </c>
      <c r="C9" s="136" t="s">
        <v>106</v>
      </c>
      <c r="D9" s="6"/>
      <c r="E9" s="6"/>
      <c r="F9" s="6"/>
      <c r="G9" s="6"/>
      <c r="H9" s="6"/>
      <c r="I9" s="6"/>
      <c r="J9" s="13" t="s">
        <v>33</v>
      </c>
      <c r="K9" s="9"/>
    </row>
    <row r="10" spans="1:11" ht="18" customHeight="1" x14ac:dyDescent="0.25">
      <c r="A10" s="9"/>
      <c r="B10" s="6"/>
      <c r="C10" s="6"/>
      <c r="D10" s="189" t="s">
        <v>129</v>
      </c>
      <c r="E10" s="189"/>
      <c r="F10" s="189"/>
      <c r="G10" s="189"/>
      <c r="H10" s="189"/>
      <c r="I10" s="189"/>
      <c r="J10" s="128"/>
      <c r="K10" s="9"/>
    </row>
    <row r="11" spans="1:11" ht="28.5" customHeight="1" x14ac:dyDescent="0.25">
      <c r="A11" s="9"/>
      <c r="B11" s="6"/>
      <c r="C11" s="105"/>
      <c r="D11" s="110" t="s">
        <v>93</v>
      </c>
      <c r="E11" s="110" t="s">
        <v>94</v>
      </c>
      <c r="F11" s="110" t="s">
        <v>95</v>
      </c>
      <c r="G11" s="110" t="s">
        <v>96</v>
      </c>
      <c r="H11" s="110" t="s">
        <v>97</v>
      </c>
      <c r="I11" s="112" t="s">
        <v>128</v>
      </c>
      <c r="J11" s="110" t="s">
        <v>98</v>
      </c>
      <c r="K11" s="9"/>
    </row>
    <row r="12" spans="1:11" ht="15" customHeight="1" x14ac:dyDescent="0.25">
      <c r="A12" s="9"/>
      <c r="B12" s="6"/>
      <c r="C12" s="80" t="s">
        <v>57</v>
      </c>
      <c r="D12" s="117">
        <v>0</v>
      </c>
      <c r="E12" s="117">
        <v>0</v>
      </c>
      <c r="F12" s="117">
        <v>0</v>
      </c>
      <c r="G12" s="117">
        <v>8886790.5309499893</v>
      </c>
      <c r="H12" s="117">
        <v>0</v>
      </c>
      <c r="I12" s="127"/>
      <c r="J12" s="118">
        <f>+SUM(D12:I12)</f>
        <v>8886790.5309499893</v>
      </c>
      <c r="K12" s="9"/>
    </row>
    <row r="13" spans="1:11" ht="15" customHeight="1" x14ac:dyDescent="0.25">
      <c r="A13" s="9"/>
      <c r="B13" s="6"/>
      <c r="C13" s="80" t="s">
        <v>58</v>
      </c>
      <c r="D13" s="117">
        <v>0</v>
      </c>
      <c r="E13" s="117">
        <v>0</v>
      </c>
      <c r="F13" s="117">
        <v>0</v>
      </c>
      <c r="G13" s="117">
        <v>0</v>
      </c>
      <c r="H13" s="117">
        <v>0</v>
      </c>
      <c r="I13" s="119">
        <f>'CR1'!E14</f>
        <v>5662317.4216499999</v>
      </c>
      <c r="J13" s="118">
        <f>+SUM(D13:I13)</f>
        <v>5662317.4216499999</v>
      </c>
      <c r="K13" s="9"/>
    </row>
    <row r="14" spans="1:11" ht="15" customHeight="1" x14ac:dyDescent="0.25">
      <c r="A14" s="9"/>
      <c r="B14" s="6"/>
      <c r="C14" s="80" t="s">
        <v>61</v>
      </c>
      <c r="D14" s="117">
        <v>0</v>
      </c>
      <c r="E14" s="117">
        <v>0</v>
      </c>
      <c r="F14" s="117">
        <v>0</v>
      </c>
      <c r="G14" s="117">
        <v>938527.99517999997</v>
      </c>
      <c r="H14" s="117">
        <v>0</v>
      </c>
      <c r="I14" s="127"/>
      <c r="J14" s="118">
        <f>+'CR1'!E17+'CR1'!D17</f>
        <v>967731.71594000002</v>
      </c>
      <c r="K14" s="9"/>
    </row>
    <row r="15" spans="1:11" ht="19.5" customHeight="1" x14ac:dyDescent="0.25">
      <c r="A15" s="9"/>
      <c r="B15" s="6"/>
      <c r="C15" s="108" t="s">
        <v>106</v>
      </c>
      <c r="D15" s="109">
        <f t="shared" ref="D15:J15" si="0">SUM(D12:D14)</f>
        <v>0</v>
      </c>
      <c r="E15" s="109">
        <f t="shared" si="0"/>
        <v>0</v>
      </c>
      <c r="F15" s="109">
        <f t="shared" si="0"/>
        <v>0</v>
      </c>
      <c r="G15" s="109">
        <f t="shared" si="0"/>
        <v>9825318.526129989</v>
      </c>
      <c r="H15" s="109">
        <f t="shared" si="0"/>
        <v>0</v>
      </c>
      <c r="I15" s="109">
        <f t="shared" si="0"/>
        <v>5662317.4216499999</v>
      </c>
      <c r="J15" s="109">
        <f t="shared" si="0"/>
        <v>15516839.66853999</v>
      </c>
      <c r="K15" s="9"/>
    </row>
    <row r="16" spans="1:11" ht="15.75" x14ac:dyDescent="0.25">
      <c r="A16" s="9"/>
      <c r="B16" s="6"/>
      <c r="C16" s="80" t="s">
        <v>130</v>
      </c>
      <c r="D16" s="6"/>
      <c r="E16" s="6"/>
      <c r="F16" s="6"/>
      <c r="G16" s="6"/>
      <c r="H16" s="6"/>
      <c r="I16" s="6"/>
      <c r="J16" s="9"/>
      <c r="K16" s="9"/>
    </row>
    <row r="17" spans="1:11" ht="14.25" x14ac:dyDescent="0.25">
      <c r="A17" s="9"/>
      <c r="B17" s="6"/>
      <c r="C17" s="80"/>
      <c r="D17" s="6"/>
      <c r="E17" s="6"/>
      <c r="F17" s="6"/>
      <c r="G17" s="6"/>
      <c r="H17" s="13" t="s">
        <v>33</v>
      </c>
      <c r="I17" s="6"/>
      <c r="J17" s="9"/>
      <c r="K17" s="9"/>
    </row>
    <row r="18" spans="1:11" ht="14.25" x14ac:dyDescent="0.25">
      <c r="A18" s="9"/>
      <c r="B18" s="6"/>
      <c r="C18" s="6"/>
      <c r="D18" s="189" t="s">
        <v>131</v>
      </c>
      <c r="E18" s="189"/>
      <c r="F18" s="189"/>
      <c r="G18" s="189"/>
      <c r="H18" s="189"/>
      <c r="I18" s="6"/>
      <c r="J18" s="9"/>
      <c r="K18" s="9"/>
    </row>
    <row r="19" spans="1:11" ht="28.5" x14ac:dyDescent="0.25">
      <c r="A19" s="9"/>
      <c r="B19" s="6"/>
      <c r="C19" s="111"/>
      <c r="D19" s="112" t="s">
        <v>99</v>
      </c>
      <c r="E19" s="112" t="s">
        <v>100</v>
      </c>
      <c r="F19" s="112" t="s">
        <v>111</v>
      </c>
      <c r="G19" s="112" t="s">
        <v>101</v>
      </c>
      <c r="H19" s="112" t="s">
        <v>9</v>
      </c>
      <c r="I19" s="6"/>
      <c r="J19" s="9"/>
      <c r="K19" s="9"/>
    </row>
    <row r="20" spans="1:11" ht="15" customHeight="1" x14ac:dyDescent="0.25">
      <c r="A20" s="9"/>
      <c r="B20" s="6"/>
      <c r="C20" s="80" t="s">
        <v>57</v>
      </c>
      <c r="D20" s="117">
        <v>1129702.3799699999</v>
      </c>
      <c r="E20" s="117">
        <v>589917.57218999905</v>
      </c>
      <c r="F20" s="117">
        <v>5686566.0747999996</v>
      </c>
      <c r="G20" s="117">
        <v>1376480.0355700001</v>
      </c>
      <c r="H20" s="117">
        <f>SUM(D20:G20)</f>
        <v>8782666.0625299979</v>
      </c>
      <c r="I20" s="122"/>
      <c r="J20" s="9"/>
      <c r="K20" s="9"/>
    </row>
    <row r="21" spans="1:11" ht="15" customHeight="1" x14ac:dyDescent="0.25">
      <c r="A21" s="9"/>
      <c r="B21" s="6"/>
      <c r="C21" s="80" t="s">
        <v>58</v>
      </c>
      <c r="D21" s="117">
        <v>5134998.8896008609</v>
      </c>
      <c r="E21" s="117">
        <v>68746.021644027482</v>
      </c>
      <c r="F21" s="117">
        <v>221203.96763511002</v>
      </c>
      <c r="G21" s="117">
        <v>0</v>
      </c>
      <c r="H21" s="117">
        <f>SUM(D21:G21)</f>
        <v>5424948.8788799988</v>
      </c>
      <c r="I21" s="6"/>
      <c r="J21" s="9"/>
      <c r="K21" s="9"/>
    </row>
    <row r="22" spans="1:11" ht="15" customHeight="1" x14ac:dyDescent="0.25">
      <c r="A22" s="9"/>
      <c r="B22" s="6"/>
      <c r="C22" s="80" t="s">
        <v>61</v>
      </c>
      <c r="D22" s="117">
        <v>596732.16440000001</v>
      </c>
      <c r="E22" s="117">
        <v>158677.80851999999</v>
      </c>
      <c r="F22" s="117">
        <v>118874.87923999999</v>
      </c>
      <c r="G22" s="117">
        <v>61857.614410000002</v>
      </c>
      <c r="H22" s="117">
        <f>+'CR1'!E17+'CR1'!D17</f>
        <v>967731.71594000002</v>
      </c>
      <c r="I22" s="6"/>
      <c r="J22" s="9"/>
      <c r="K22" s="9"/>
    </row>
    <row r="23" spans="1:11" ht="19.5" customHeight="1" x14ac:dyDescent="0.25">
      <c r="A23" s="9"/>
      <c r="B23" s="6"/>
      <c r="C23" s="130" t="s">
        <v>106</v>
      </c>
      <c r="D23" s="129">
        <f>SUM(D20:D22)</f>
        <v>6861433.4339708611</v>
      </c>
      <c r="E23" s="129">
        <f>SUM(E20:E22)</f>
        <v>817341.40235402645</v>
      </c>
      <c r="F23" s="129">
        <f>SUM(F20:F22)</f>
        <v>6026644.9216751093</v>
      </c>
      <c r="G23" s="129">
        <f>SUM(G20:G22)</f>
        <v>1438337.64998</v>
      </c>
      <c r="H23" s="129">
        <f>SUM(H20:H22)</f>
        <v>15175346.657349998</v>
      </c>
      <c r="I23" s="6"/>
      <c r="J23" s="9"/>
      <c r="K23" s="9"/>
    </row>
    <row r="24" spans="1:11" ht="19.5" customHeight="1" x14ac:dyDescent="0.25">
      <c r="A24" s="9"/>
      <c r="B24" s="6"/>
      <c r="C24" s="6"/>
      <c r="D24" s="6"/>
      <c r="E24" s="6"/>
      <c r="F24" s="6"/>
      <c r="G24" s="6"/>
      <c r="H24" s="6"/>
      <c r="I24" s="6"/>
      <c r="J24" s="9"/>
      <c r="K24" s="9"/>
    </row>
    <row r="25" spans="1:11" ht="14.25" x14ac:dyDescent="0.25">
      <c r="A25" s="9"/>
      <c r="B25" s="6"/>
      <c r="C25" s="6"/>
      <c r="D25" s="113"/>
      <c r="E25" s="13" t="s">
        <v>33</v>
      </c>
      <c r="F25" s="113"/>
      <c r="G25" s="113"/>
      <c r="H25" s="113"/>
      <c r="I25" s="113"/>
      <c r="J25" s="9"/>
      <c r="K25" s="9"/>
    </row>
    <row r="26" spans="1:11" ht="20.100000000000001" customHeight="1" x14ac:dyDescent="0.25">
      <c r="A26" s="9"/>
      <c r="B26" s="6"/>
      <c r="C26" s="189" t="s">
        <v>132</v>
      </c>
      <c r="D26" s="189"/>
      <c r="E26" s="189"/>
      <c r="F26" s="113"/>
      <c r="G26" s="113"/>
      <c r="H26" s="113"/>
      <c r="I26" s="113"/>
      <c r="J26" s="9"/>
      <c r="K26" s="9"/>
    </row>
    <row r="27" spans="1:11" ht="14.25" x14ac:dyDescent="0.25">
      <c r="A27" s="9"/>
      <c r="B27" s="6"/>
      <c r="C27" s="110"/>
      <c r="D27" s="110" t="s">
        <v>65</v>
      </c>
      <c r="E27" s="110" t="s">
        <v>64</v>
      </c>
      <c r="F27" s="114"/>
      <c r="G27" s="104"/>
      <c r="H27" s="104"/>
      <c r="I27" s="104"/>
      <c r="J27" s="9"/>
      <c r="K27" s="9"/>
    </row>
    <row r="28" spans="1:11" ht="14.25" x14ac:dyDescent="0.25">
      <c r="A28" s="9"/>
      <c r="B28" s="6"/>
      <c r="C28" s="115" t="s">
        <v>57</v>
      </c>
      <c r="D28" s="116">
        <f>SUM(D29:D49)</f>
        <v>8250142.5109599996</v>
      </c>
      <c r="E28" s="116">
        <f>SUM(E29:E49)</f>
        <v>8886790.5309500005</v>
      </c>
      <c r="F28" s="114"/>
      <c r="G28" s="104"/>
      <c r="H28" s="104"/>
      <c r="I28" s="104"/>
      <c r="J28" s="9"/>
      <c r="K28" s="9"/>
    </row>
    <row r="29" spans="1:11" ht="15" customHeight="1" x14ac:dyDescent="0.25">
      <c r="A29" s="9"/>
      <c r="B29" s="6"/>
      <c r="C29" s="80" t="s">
        <v>306</v>
      </c>
      <c r="D29" s="117">
        <v>4255654.1868700003</v>
      </c>
      <c r="E29" s="117">
        <v>4539057.4082899997</v>
      </c>
      <c r="F29" s="80"/>
      <c r="G29" s="117"/>
      <c r="H29" s="117"/>
      <c r="I29" s="6"/>
      <c r="J29" s="9"/>
      <c r="K29" s="9"/>
    </row>
    <row r="30" spans="1:11" ht="15" customHeight="1" x14ac:dyDescent="0.25">
      <c r="A30" s="9"/>
      <c r="B30" s="6"/>
      <c r="C30" s="80" t="s">
        <v>307</v>
      </c>
      <c r="D30" s="117">
        <v>900940.43589999899</v>
      </c>
      <c r="E30" s="117">
        <v>1022319.42589</v>
      </c>
      <c r="F30" s="80"/>
      <c r="G30" s="117"/>
      <c r="H30" s="117"/>
      <c r="I30" s="6"/>
      <c r="J30" s="9"/>
      <c r="K30" s="9"/>
    </row>
    <row r="31" spans="1:11" ht="15" customHeight="1" x14ac:dyDescent="0.25">
      <c r="A31" s="9"/>
      <c r="B31" s="6"/>
      <c r="C31" s="80" t="s">
        <v>308</v>
      </c>
      <c r="D31" s="117">
        <v>1577921.9508100001</v>
      </c>
      <c r="E31" s="117">
        <v>1614878.7394900001</v>
      </c>
      <c r="F31" s="80"/>
      <c r="G31" s="117"/>
      <c r="H31" s="117"/>
      <c r="I31" s="6"/>
      <c r="J31" s="9"/>
      <c r="K31" s="9"/>
    </row>
    <row r="32" spans="1:11" ht="15" customHeight="1" x14ac:dyDescent="0.25">
      <c r="A32" s="9"/>
      <c r="B32" s="6"/>
      <c r="C32" s="80" t="s">
        <v>298</v>
      </c>
      <c r="D32" s="117">
        <v>202607.24729999999</v>
      </c>
      <c r="E32" s="117">
        <v>257460.65938999999</v>
      </c>
      <c r="F32" s="80"/>
      <c r="G32" s="117"/>
      <c r="H32" s="117"/>
      <c r="I32" s="6"/>
      <c r="J32" s="9"/>
      <c r="K32" s="9"/>
    </row>
    <row r="33" spans="1:11" ht="15" customHeight="1" x14ac:dyDescent="0.25">
      <c r="A33" s="9"/>
      <c r="B33" s="6"/>
      <c r="C33" s="80" t="s">
        <v>309</v>
      </c>
      <c r="D33" s="117">
        <v>173492.10363999999</v>
      </c>
      <c r="E33" s="117">
        <v>176783.24919999999</v>
      </c>
      <c r="F33" s="80"/>
      <c r="G33" s="117"/>
      <c r="H33" s="117"/>
      <c r="I33" s="6"/>
      <c r="J33" s="9"/>
      <c r="K33" s="9"/>
    </row>
    <row r="34" spans="1:11" ht="15" customHeight="1" x14ac:dyDescent="0.25">
      <c r="A34" s="9"/>
      <c r="B34" s="6"/>
      <c r="C34" s="80" t="s">
        <v>310</v>
      </c>
      <c r="D34" s="117">
        <v>211919.59682000001</v>
      </c>
      <c r="E34" s="117">
        <v>238048.65315</v>
      </c>
      <c r="F34" s="80"/>
      <c r="G34" s="117"/>
      <c r="H34" s="117"/>
      <c r="I34" s="6"/>
      <c r="J34" s="9"/>
      <c r="K34" s="9"/>
    </row>
    <row r="35" spans="1:11" ht="15" customHeight="1" x14ac:dyDescent="0.25">
      <c r="A35" s="9"/>
      <c r="B35" s="6"/>
      <c r="C35" s="80" t="s">
        <v>311</v>
      </c>
      <c r="D35" s="117">
        <v>568307.58372999995</v>
      </c>
      <c r="E35" s="117">
        <v>616487.88690000004</v>
      </c>
      <c r="F35" s="80"/>
      <c r="G35" s="117"/>
      <c r="H35" s="117"/>
      <c r="I35" s="6"/>
      <c r="J35" s="9"/>
      <c r="K35" s="9"/>
    </row>
    <row r="36" spans="1:11" ht="15" customHeight="1" x14ac:dyDescent="0.25">
      <c r="A36" s="9"/>
      <c r="B36" s="6"/>
      <c r="C36" s="80" t="s">
        <v>312</v>
      </c>
      <c r="D36" s="117">
        <v>65685.158479999998</v>
      </c>
      <c r="E36" s="117">
        <v>83043.32518</v>
      </c>
      <c r="F36" s="80"/>
      <c r="G36" s="117"/>
      <c r="H36" s="117"/>
      <c r="I36" s="6"/>
      <c r="J36" s="9"/>
      <c r="K36" s="9"/>
    </row>
    <row r="37" spans="1:11" ht="15" customHeight="1" x14ac:dyDescent="0.25">
      <c r="A37" s="9"/>
      <c r="B37" s="6"/>
      <c r="C37" s="80" t="s">
        <v>313</v>
      </c>
      <c r="D37" s="117">
        <v>46637.731050000002</v>
      </c>
      <c r="E37" s="117">
        <v>59160.85482</v>
      </c>
      <c r="F37" s="80"/>
      <c r="G37" s="117"/>
      <c r="H37" s="117"/>
      <c r="I37" s="6"/>
      <c r="J37" s="9"/>
      <c r="K37" s="9"/>
    </row>
    <row r="38" spans="1:11" ht="15" customHeight="1" x14ac:dyDescent="0.25">
      <c r="A38" s="9"/>
      <c r="B38" s="6"/>
      <c r="C38" s="80" t="s">
        <v>314</v>
      </c>
      <c r="D38" s="117">
        <v>14470.77763</v>
      </c>
      <c r="E38" s="117">
        <v>16322.739809999999</v>
      </c>
      <c r="F38" s="80"/>
      <c r="G38" s="117"/>
      <c r="H38" s="117"/>
      <c r="I38" s="6"/>
      <c r="J38" s="9"/>
      <c r="K38" s="9"/>
    </row>
    <row r="39" spans="1:11" ht="15" customHeight="1" x14ac:dyDescent="0.25">
      <c r="A39" s="9"/>
      <c r="B39" s="6"/>
      <c r="C39" s="80" t="s">
        <v>315</v>
      </c>
      <c r="D39" s="117">
        <v>23700.259020000001</v>
      </c>
      <c r="E39" s="117">
        <v>30567.056250000001</v>
      </c>
      <c r="F39" s="80"/>
      <c r="G39" s="117"/>
      <c r="H39" s="117"/>
      <c r="I39" s="6"/>
      <c r="J39" s="9"/>
      <c r="K39" s="9"/>
    </row>
    <row r="40" spans="1:11" ht="15" customHeight="1" x14ac:dyDescent="0.25">
      <c r="A40" s="9"/>
      <c r="B40" s="6"/>
      <c r="C40" s="80" t="s">
        <v>316</v>
      </c>
      <c r="D40" s="117">
        <v>106815.23706</v>
      </c>
      <c r="E40" s="117">
        <v>113805.4899</v>
      </c>
      <c r="F40" s="80"/>
      <c r="G40" s="117"/>
      <c r="H40" s="117"/>
      <c r="I40" s="6"/>
      <c r="J40" s="9"/>
      <c r="K40" s="9"/>
    </row>
    <row r="41" spans="1:11" ht="15" customHeight="1" x14ac:dyDescent="0.25">
      <c r="A41" s="9"/>
      <c r="B41" s="6"/>
      <c r="C41" s="80" t="s">
        <v>317</v>
      </c>
      <c r="D41" s="117">
        <v>8079.7277199999999</v>
      </c>
      <c r="E41" s="117">
        <v>14413.84945</v>
      </c>
      <c r="F41" s="80"/>
      <c r="G41" s="117"/>
      <c r="H41" s="117"/>
      <c r="I41" s="6"/>
      <c r="J41" s="9"/>
      <c r="K41" s="9"/>
    </row>
    <row r="42" spans="1:11" ht="15" customHeight="1" x14ac:dyDescent="0.25">
      <c r="A42" s="9"/>
      <c r="B42" s="6"/>
      <c r="C42" s="80" t="s">
        <v>318</v>
      </c>
      <c r="D42" s="117">
        <v>41616.75707</v>
      </c>
      <c r="E42" s="117">
        <v>47479.664920000003</v>
      </c>
      <c r="F42" s="80"/>
      <c r="G42" s="117"/>
      <c r="H42" s="117"/>
      <c r="I42" s="6"/>
      <c r="J42" s="9"/>
      <c r="K42" s="9"/>
    </row>
    <row r="43" spans="1:11" ht="15" customHeight="1" x14ac:dyDescent="0.25">
      <c r="A43" s="9"/>
      <c r="B43" s="6"/>
      <c r="C43" s="80" t="s">
        <v>319</v>
      </c>
      <c r="D43" s="117">
        <v>9654.2704099999992</v>
      </c>
      <c r="E43" s="117">
        <v>12236.210880000001</v>
      </c>
      <c r="F43" s="80"/>
      <c r="G43" s="117"/>
      <c r="H43" s="117"/>
      <c r="I43" s="6"/>
      <c r="J43" s="9"/>
      <c r="K43" s="9"/>
    </row>
    <row r="44" spans="1:11" ht="15" customHeight="1" x14ac:dyDescent="0.25">
      <c r="A44" s="9"/>
      <c r="B44" s="6"/>
      <c r="C44" s="80" t="s">
        <v>320</v>
      </c>
      <c r="D44" s="117">
        <v>13215.898219999999</v>
      </c>
      <c r="E44" s="117">
        <v>14086.2655</v>
      </c>
      <c r="F44" s="80"/>
      <c r="G44" s="117"/>
      <c r="H44" s="117"/>
      <c r="I44" s="6"/>
      <c r="J44" s="9"/>
      <c r="K44" s="9"/>
    </row>
    <row r="45" spans="1:11" ht="15" customHeight="1" x14ac:dyDescent="0.25">
      <c r="A45" s="9"/>
      <c r="B45" s="6"/>
      <c r="C45" s="80" t="s">
        <v>321</v>
      </c>
      <c r="D45" s="117">
        <v>4542.42544</v>
      </c>
      <c r="E45" s="117">
        <v>5323.06729</v>
      </c>
      <c r="F45" s="80"/>
      <c r="G45" s="117"/>
      <c r="H45" s="117"/>
      <c r="I45" s="6"/>
      <c r="J45" s="9"/>
      <c r="K45" s="9"/>
    </row>
    <row r="46" spans="1:11" ht="15" customHeight="1" x14ac:dyDescent="0.25">
      <c r="A46" s="9"/>
      <c r="B46" s="6"/>
      <c r="C46" s="80" t="s">
        <v>322</v>
      </c>
      <c r="D46" s="117">
        <v>16066.63096</v>
      </c>
      <c r="E46" s="117">
        <v>16314.2405</v>
      </c>
      <c r="F46" s="80"/>
      <c r="G46" s="117"/>
      <c r="H46" s="117"/>
      <c r="I46" s="6"/>
      <c r="J46" s="9"/>
      <c r="K46" s="9"/>
    </row>
    <row r="47" spans="1:11" ht="15" customHeight="1" x14ac:dyDescent="0.25">
      <c r="A47" s="9"/>
      <c r="B47" s="6"/>
      <c r="C47" s="80" t="s">
        <v>323</v>
      </c>
      <c r="D47" s="117">
        <v>8812.8221599999997</v>
      </c>
      <c r="E47" s="117">
        <v>8992.62291</v>
      </c>
      <c r="F47" s="80"/>
      <c r="G47" s="117"/>
      <c r="H47" s="117"/>
      <c r="I47" s="6"/>
      <c r="J47" s="9"/>
      <c r="K47" s="9"/>
    </row>
    <row r="48" spans="1:11" ht="15" customHeight="1" x14ac:dyDescent="0.25">
      <c r="A48" s="9"/>
      <c r="B48" s="6"/>
      <c r="C48" s="80" t="s">
        <v>324</v>
      </c>
      <c r="D48" s="117">
        <v>1.64208</v>
      </c>
      <c r="E48" s="117">
        <v>9.0522600000000004</v>
      </c>
      <c r="F48" s="80"/>
      <c r="G48" s="117"/>
      <c r="H48" s="117"/>
      <c r="I48" s="6"/>
      <c r="J48" s="9"/>
      <c r="K48" s="9"/>
    </row>
    <row r="49" spans="1:11" ht="15" customHeight="1" x14ac:dyDescent="0.25">
      <c r="A49" s="9"/>
      <c r="B49" s="6"/>
      <c r="C49" s="80" t="s">
        <v>325</v>
      </c>
      <c r="D49" s="117">
        <v>6.8589999999999998E-2</v>
      </c>
      <c r="E49" s="117">
        <v>6.8970000000000004E-2</v>
      </c>
      <c r="F49" s="80"/>
      <c r="G49" s="117"/>
      <c r="H49" s="117"/>
      <c r="I49" s="6"/>
      <c r="J49" s="9"/>
      <c r="K49" s="9"/>
    </row>
    <row r="50" spans="1:11" ht="15" customHeight="1" x14ac:dyDescent="0.25">
      <c r="A50" s="9"/>
      <c r="B50" s="6"/>
      <c r="C50" s="115" t="s">
        <v>58</v>
      </c>
      <c r="D50" s="116">
        <f>J13</f>
        <v>5662317.4216499999</v>
      </c>
      <c r="E50" s="116">
        <f>J13</f>
        <v>5662317.4216499999</v>
      </c>
      <c r="F50" s="114"/>
      <c r="G50" s="117"/>
      <c r="H50" s="117"/>
      <c r="I50" s="6"/>
      <c r="J50" s="9"/>
      <c r="K50" s="9"/>
    </row>
    <row r="51" spans="1:11" ht="15" hidden="1" customHeight="1" x14ac:dyDescent="0.25">
      <c r="A51" s="9"/>
      <c r="B51" s="6"/>
      <c r="C51" s="80" t="s">
        <v>127</v>
      </c>
      <c r="D51" s="117">
        <v>0</v>
      </c>
      <c r="E51" s="117">
        <v>0</v>
      </c>
      <c r="F51" s="117"/>
      <c r="G51" s="117"/>
      <c r="H51" s="117"/>
      <c r="I51" s="6"/>
      <c r="J51" s="9"/>
      <c r="K51" s="9"/>
    </row>
    <row r="52" spans="1:11" ht="15" hidden="1" customHeight="1" x14ac:dyDescent="0.25">
      <c r="A52" s="9"/>
      <c r="B52" s="6"/>
      <c r="C52" s="80" t="s">
        <v>126</v>
      </c>
      <c r="D52" s="117">
        <v>0</v>
      </c>
      <c r="E52" s="117">
        <v>0</v>
      </c>
      <c r="F52" s="117"/>
      <c r="G52" s="117"/>
      <c r="H52" s="117"/>
      <c r="I52" s="6"/>
      <c r="J52" s="9"/>
      <c r="K52" s="9"/>
    </row>
    <row r="53" spans="1:11" ht="15" customHeight="1" x14ac:dyDescent="0.25">
      <c r="A53" s="9"/>
      <c r="B53" s="6"/>
      <c r="C53" s="115" t="s">
        <v>122</v>
      </c>
      <c r="D53" s="116">
        <f>'CR1'!I17</f>
        <v>949044.05307999998</v>
      </c>
      <c r="E53" s="116">
        <f>'CR1'!D17+'CR1'!E17</f>
        <v>967731.71594000002</v>
      </c>
      <c r="F53" s="117"/>
      <c r="G53" s="117"/>
      <c r="H53" s="117"/>
      <c r="I53" s="6"/>
      <c r="J53" s="9"/>
      <c r="K53" s="9"/>
    </row>
    <row r="54" spans="1:11" ht="16.5" x14ac:dyDescent="0.25">
      <c r="A54" s="9"/>
      <c r="B54" s="6"/>
      <c r="C54" s="108" t="s">
        <v>106</v>
      </c>
      <c r="D54" s="109">
        <f>D28+D50+D53</f>
        <v>14861503.98569</v>
      </c>
      <c r="E54" s="109">
        <f>E28+E50+E53</f>
        <v>15516839.668540001</v>
      </c>
      <c r="F54" s="117"/>
      <c r="G54" s="117"/>
      <c r="H54" s="6"/>
      <c r="I54" s="6"/>
      <c r="J54" s="9"/>
      <c r="K54" s="9"/>
    </row>
    <row r="55" spans="1:11" ht="19.5" customHeight="1" x14ac:dyDescent="0.25">
      <c r="A55" s="9"/>
      <c r="B55" s="6"/>
      <c r="C55" s="6"/>
      <c r="D55" s="6"/>
      <c r="E55" s="6"/>
      <c r="F55" s="6"/>
      <c r="G55" s="6"/>
      <c r="H55" s="6"/>
      <c r="I55" s="6"/>
      <c r="J55" s="9"/>
      <c r="K55" s="9"/>
    </row>
    <row r="56" spans="1:11" ht="20.100000000000001" customHeight="1" x14ac:dyDescent="0.25">
      <c r="A56" s="9"/>
      <c r="B56" s="107" t="s">
        <v>12</v>
      </c>
      <c r="C56" s="136" t="s">
        <v>194</v>
      </c>
      <c r="D56" s="113"/>
      <c r="E56" s="113"/>
      <c r="F56" s="113"/>
      <c r="G56" s="113"/>
      <c r="H56" s="113"/>
      <c r="I56" s="113"/>
      <c r="J56" s="9"/>
      <c r="K56" s="9"/>
    </row>
    <row r="57" spans="1:11" ht="14.25" x14ac:dyDescent="0.25">
      <c r="A57" s="9"/>
      <c r="B57" s="6"/>
      <c r="C57" s="6"/>
      <c r="D57" s="6"/>
      <c r="E57" s="6"/>
      <c r="F57" s="6"/>
      <c r="G57" s="6"/>
      <c r="H57" s="6"/>
      <c r="I57" s="13" t="s">
        <v>33</v>
      </c>
      <c r="J57" s="9"/>
      <c r="K57" s="9"/>
    </row>
    <row r="58" spans="1:11" ht="14.25" x14ac:dyDescent="0.25">
      <c r="A58" s="9"/>
      <c r="B58" s="6"/>
      <c r="C58" s="6"/>
      <c r="D58" s="189" t="s">
        <v>195</v>
      </c>
      <c r="E58" s="189"/>
      <c r="F58" s="189"/>
      <c r="G58" s="189"/>
      <c r="H58" s="189"/>
      <c r="I58" s="189"/>
      <c r="J58" s="9"/>
      <c r="K58" s="9"/>
    </row>
    <row r="59" spans="1:11" ht="16.5" x14ac:dyDescent="0.25">
      <c r="A59" s="9"/>
      <c r="B59" s="6"/>
      <c r="C59" s="105"/>
      <c r="D59" s="110" t="s">
        <v>93</v>
      </c>
      <c r="E59" s="110" t="s">
        <v>94</v>
      </c>
      <c r="F59" s="110" t="s">
        <v>95</v>
      </c>
      <c r="G59" s="110" t="s">
        <v>96</v>
      </c>
      <c r="H59" s="110" t="s">
        <v>97</v>
      </c>
      <c r="I59" s="110" t="s">
        <v>98</v>
      </c>
      <c r="J59" s="9"/>
      <c r="K59" s="9"/>
    </row>
    <row r="60" spans="1:11" ht="14.25" x14ac:dyDescent="0.25">
      <c r="A60" s="9"/>
      <c r="B60" s="6"/>
      <c r="C60" s="80" t="s">
        <v>196</v>
      </c>
      <c r="D60" s="117">
        <v>0</v>
      </c>
      <c r="E60" s="117">
        <v>0</v>
      </c>
      <c r="F60" s="117">
        <v>0</v>
      </c>
      <c r="G60" s="117">
        <v>916890.86779999896</v>
      </c>
      <c r="H60" s="117">
        <v>0</v>
      </c>
      <c r="I60" s="118">
        <f>SUM(D60:H60)</f>
        <v>916890.86779999896</v>
      </c>
      <c r="J60" s="9"/>
      <c r="K60" s="9"/>
    </row>
    <row r="61" spans="1:11" ht="14.25" x14ac:dyDescent="0.25">
      <c r="A61" s="9"/>
      <c r="B61" s="6"/>
      <c r="C61" s="144" t="s">
        <v>108</v>
      </c>
      <c r="D61" s="117">
        <v>0</v>
      </c>
      <c r="E61" s="117">
        <v>0</v>
      </c>
      <c r="F61" s="117">
        <v>0</v>
      </c>
      <c r="G61" s="117">
        <v>566688.83999000001</v>
      </c>
      <c r="H61" s="117">
        <v>0</v>
      </c>
      <c r="I61" s="118">
        <f>SUM(D61:H61)</f>
        <v>566688.83999000001</v>
      </c>
      <c r="J61" s="9"/>
      <c r="K61" s="9"/>
    </row>
    <row r="62" spans="1:11" ht="14.25" x14ac:dyDescent="0.25">
      <c r="A62" s="9"/>
      <c r="B62" s="6"/>
      <c r="C62" s="123" t="s">
        <v>61</v>
      </c>
      <c r="D62" s="117">
        <v>0</v>
      </c>
      <c r="E62" s="117">
        <v>0</v>
      </c>
      <c r="F62" s="117">
        <v>0</v>
      </c>
      <c r="G62" s="117">
        <v>18836.063129999999</v>
      </c>
      <c r="H62" s="117">
        <v>0</v>
      </c>
      <c r="I62" s="118">
        <f>'CR1'!D17</f>
        <v>12705.423150000001</v>
      </c>
      <c r="J62" s="9"/>
      <c r="K62" s="9"/>
    </row>
    <row r="63" spans="1:11" ht="20.100000000000001" customHeight="1" x14ac:dyDescent="0.25">
      <c r="A63" s="9"/>
      <c r="B63" s="6"/>
      <c r="C63" s="131"/>
      <c r="D63" s="124"/>
      <c r="E63" s="124"/>
      <c r="F63" s="124"/>
      <c r="G63" s="124"/>
      <c r="H63" s="124"/>
      <c r="I63" s="124"/>
      <c r="J63" s="9"/>
      <c r="K63" s="9"/>
    </row>
    <row r="64" spans="1:11" ht="14.25" x14ac:dyDescent="0.25">
      <c r="A64" s="9"/>
      <c r="B64" s="6"/>
      <c r="C64" s="6"/>
      <c r="D64" s="113"/>
      <c r="E64" s="13" t="s">
        <v>33</v>
      </c>
      <c r="F64" s="132"/>
      <c r="G64" s="132"/>
      <c r="H64" s="132"/>
      <c r="I64" s="132"/>
      <c r="J64" s="9"/>
      <c r="K64" s="9"/>
    </row>
    <row r="65" spans="1:11" ht="14.25" x14ac:dyDescent="0.25">
      <c r="A65" s="9"/>
      <c r="B65" s="6"/>
      <c r="C65" s="189" t="s">
        <v>197</v>
      </c>
      <c r="D65" s="189"/>
      <c r="E65" s="189"/>
      <c r="F65" s="132"/>
      <c r="G65" s="132"/>
      <c r="H65" s="132"/>
      <c r="I65" s="132"/>
      <c r="J65" s="9"/>
      <c r="K65" s="9"/>
    </row>
    <row r="66" spans="1:11" ht="42.75" x14ac:dyDescent="0.25">
      <c r="A66" s="9"/>
      <c r="B66" s="6"/>
      <c r="C66" s="110"/>
      <c r="D66" s="112" t="s">
        <v>196</v>
      </c>
      <c r="E66" s="112" t="s">
        <v>109</v>
      </c>
      <c r="F66" s="104"/>
      <c r="G66" s="104"/>
      <c r="H66" s="104"/>
      <c r="I66" s="104"/>
      <c r="J66" s="9"/>
      <c r="K66" s="9"/>
    </row>
    <row r="67" spans="1:11" ht="14.25" x14ac:dyDescent="0.25">
      <c r="A67" s="9"/>
      <c r="B67" s="6"/>
      <c r="C67" s="80" t="s">
        <v>200</v>
      </c>
      <c r="D67" s="117">
        <v>451211.05063000001</v>
      </c>
      <c r="E67" s="117">
        <v>258750.90442000001</v>
      </c>
      <c r="F67" s="117"/>
      <c r="G67" s="117"/>
      <c r="H67" s="117"/>
      <c r="I67" s="6"/>
      <c r="J67" s="9"/>
      <c r="K67" s="9"/>
    </row>
    <row r="68" spans="1:11" ht="14.25" x14ac:dyDescent="0.25">
      <c r="A68" s="9"/>
      <c r="B68" s="6"/>
      <c r="C68" s="80" t="s">
        <v>202</v>
      </c>
      <c r="D68" s="117">
        <v>156566.13510000001</v>
      </c>
      <c r="E68" s="117">
        <v>108753.65327</v>
      </c>
      <c r="F68" s="117"/>
      <c r="G68" s="117"/>
      <c r="H68" s="117"/>
      <c r="I68" s="6"/>
      <c r="J68" s="9"/>
      <c r="K68" s="9"/>
    </row>
    <row r="69" spans="1:11" ht="14.25" x14ac:dyDescent="0.25">
      <c r="A69" s="9"/>
      <c r="B69" s="6"/>
      <c r="C69" s="80" t="s">
        <v>102</v>
      </c>
      <c r="D69" s="117">
        <v>34413.651140000002</v>
      </c>
      <c r="E69" s="117">
        <v>25399.375929999998</v>
      </c>
      <c r="F69" s="117"/>
      <c r="G69" s="117"/>
      <c r="H69" s="117"/>
      <c r="I69" s="6"/>
      <c r="J69" s="9"/>
      <c r="K69" s="9"/>
    </row>
    <row r="70" spans="1:11" ht="14.25" x14ac:dyDescent="0.25">
      <c r="A70" s="9"/>
      <c r="B70" s="6"/>
      <c r="C70" s="80" t="s">
        <v>298</v>
      </c>
      <c r="D70" s="117">
        <v>68158.37672</v>
      </c>
      <c r="E70" s="117">
        <v>52356.745080000001</v>
      </c>
      <c r="F70" s="117"/>
      <c r="G70" s="117"/>
      <c r="H70" s="117"/>
      <c r="I70" s="6"/>
      <c r="J70" s="9"/>
      <c r="K70" s="9"/>
    </row>
    <row r="71" spans="1:11" ht="14.25" x14ac:dyDescent="0.25">
      <c r="A71" s="9"/>
      <c r="B71" s="6"/>
      <c r="C71" s="80" t="s">
        <v>201</v>
      </c>
      <c r="D71" s="117">
        <v>2182.8336899999999</v>
      </c>
      <c r="E71" s="117">
        <v>1584.27477</v>
      </c>
      <c r="F71" s="117"/>
      <c r="G71" s="117"/>
      <c r="H71" s="117"/>
      <c r="I71" s="6"/>
      <c r="J71" s="9"/>
      <c r="K71" s="9"/>
    </row>
    <row r="72" spans="1:11" ht="14.25" x14ac:dyDescent="0.25">
      <c r="A72" s="9"/>
      <c r="B72" s="6"/>
      <c r="C72" s="80" t="s">
        <v>203</v>
      </c>
      <c r="D72" s="117">
        <v>30755.211309999999</v>
      </c>
      <c r="E72" s="117">
        <v>20241.443319999998</v>
      </c>
      <c r="F72" s="117"/>
      <c r="G72" s="117"/>
      <c r="H72" s="117"/>
      <c r="I72" s="6"/>
      <c r="J72" s="9"/>
      <c r="K72" s="9"/>
    </row>
    <row r="73" spans="1:11" ht="14.25" x14ac:dyDescent="0.25">
      <c r="A73" s="9"/>
      <c r="B73" s="6"/>
      <c r="C73" s="80" t="s">
        <v>205</v>
      </c>
      <c r="D73" s="117">
        <v>88965.539730000004</v>
      </c>
      <c r="E73" s="117">
        <v>39724.39587</v>
      </c>
      <c r="F73" s="117"/>
      <c r="G73" s="117"/>
      <c r="H73" s="117"/>
      <c r="I73" s="6"/>
      <c r="J73" s="9"/>
      <c r="K73" s="9"/>
    </row>
    <row r="74" spans="1:11" ht="14.25" x14ac:dyDescent="0.25">
      <c r="A74" s="9"/>
      <c r="B74" s="6"/>
      <c r="C74" s="80" t="s">
        <v>206</v>
      </c>
      <c r="D74" s="117">
        <v>23024.327539999998</v>
      </c>
      <c r="E74" s="117">
        <v>15470.455400000001</v>
      </c>
      <c r="F74" s="117"/>
      <c r="G74" s="117"/>
      <c r="H74" s="117"/>
      <c r="I74" s="6"/>
      <c r="J74" s="9"/>
      <c r="K74" s="9"/>
    </row>
    <row r="75" spans="1:11" ht="14.25" x14ac:dyDescent="0.25">
      <c r="A75" s="9"/>
      <c r="B75" s="6"/>
      <c r="C75" s="80" t="s">
        <v>208</v>
      </c>
      <c r="D75" s="117">
        <v>14761.769979999999</v>
      </c>
      <c r="E75" s="117">
        <v>10217.790300000001</v>
      </c>
      <c r="F75" s="117"/>
      <c r="G75" s="117"/>
      <c r="H75" s="117"/>
      <c r="I75" s="6"/>
      <c r="J75" s="9"/>
      <c r="K75" s="9"/>
    </row>
    <row r="76" spans="1:11" ht="14.25" x14ac:dyDescent="0.25">
      <c r="A76" s="9"/>
      <c r="B76" s="6"/>
      <c r="C76" s="80" t="s">
        <v>103</v>
      </c>
      <c r="D76" s="117">
        <v>1748.8208400000001</v>
      </c>
      <c r="E76" s="117">
        <v>1358.4752100000001</v>
      </c>
      <c r="F76" s="117"/>
      <c r="G76" s="117"/>
      <c r="H76" s="117"/>
      <c r="I76" s="6"/>
      <c r="J76" s="9"/>
      <c r="K76" s="9"/>
    </row>
    <row r="77" spans="1:11" ht="14.25" x14ac:dyDescent="0.25">
      <c r="A77" s="9"/>
      <c r="B77" s="6"/>
      <c r="C77" s="80" t="s">
        <v>207</v>
      </c>
      <c r="D77" s="117">
        <v>7917.9082600000002</v>
      </c>
      <c r="E77" s="117">
        <v>5863.0965699999997</v>
      </c>
      <c r="F77" s="117"/>
      <c r="G77" s="117"/>
      <c r="H77" s="117"/>
      <c r="I77" s="6"/>
      <c r="J77" s="9"/>
      <c r="K77" s="9"/>
    </row>
    <row r="78" spans="1:11" ht="14.25" x14ac:dyDescent="0.25">
      <c r="A78" s="9"/>
      <c r="B78" s="6"/>
      <c r="C78" s="80" t="s">
        <v>104</v>
      </c>
      <c r="D78" s="117">
        <v>4833.0843599999998</v>
      </c>
      <c r="E78" s="117">
        <v>3764.5780599999998</v>
      </c>
      <c r="F78" s="117"/>
      <c r="G78" s="117"/>
      <c r="H78" s="117"/>
      <c r="I78" s="6"/>
      <c r="J78" s="9"/>
      <c r="K78" s="9"/>
    </row>
    <row r="79" spans="1:11" ht="14.25" x14ac:dyDescent="0.25">
      <c r="A79" s="9"/>
      <c r="B79" s="6"/>
      <c r="C79" s="80" t="s">
        <v>210</v>
      </c>
      <c r="D79" s="117">
        <v>7691.3345300000001</v>
      </c>
      <c r="E79" s="117">
        <v>6091.4295499999998</v>
      </c>
      <c r="F79" s="117"/>
      <c r="G79" s="117"/>
      <c r="H79" s="117"/>
      <c r="I79" s="6"/>
      <c r="J79" s="9"/>
      <c r="K79" s="9"/>
    </row>
    <row r="80" spans="1:11" ht="14.25" x14ac:dyDescent="0.25">
      <c r="A80" s="9"/>
      <c r="B80" s="6"/>
      <c r="C80" s="80" t="s">
        <v>204</v>
      </c>
      <c r="D80" s="117">
        <v>6890.2019200000004</v>
      </c>
      <c r="E80" s="117">
        <v>5215.0985199999996</v>
      </c>
      <c r="F80" s="117"/>
      <c r="G80" s="117"/>
      <c r="H80" s="117"/>
      <c r="I80" s="6"/>
      <c r="J80" s="9"/>
      <c r="K80" s="9"/>
    </row>
    <row r="81" spans="1:11" ht="14.25" x14ac:dyDescent="0.25">
      <c r="A81" s="9"/>
      <c r="B81" s="6"/>
      <c r="C81" s="80" t="s">
        <v>209</v>
      </c>
      <c r="D81" s="117">
        <v>2863.88582</v>
      </c>
      <c r="E81" s="117">
        <v>2282.6138700000001</v>
      </c>
      <c r="F81" s="117"/>
      <c r="G81" s="117"/>
      <c r="H81" s="117"/>
      <c r="I81" s="6"/>
      <c r="J81" s="9"/>
      <c r="K81" s="9"/>
    </row>
    <row r="82" spans="1:11" ht="14.25" x14ac:dyDescent="0.25">
      <c r="A82" s="9"/>
      <c r="B82" s="6"/>
      <c r="C82" s="80" t="s">
        <v>213</v>
      </c>
      <c r="D82" s="117">
        <v>346.76281</v>
      </c>
      <c r="E82" s="117">
        <v>326.50871000000001</v>
      </c>
      <c r="F82" s="117"/>
      <c r="G82" s="117"/>
      <c r="H82" s="117"/>
      <c r="I82" s="6"/>
      <c r="J82" s="9"/>
      <c r="K82" s="9"/>
    </row>
    <row r="83" spans="1:11" ht="14.25" x14ac:dyDescent="0.25">
      <c r="A83" s="9"/>
      <c r="B83" s="6"/>
      <c r="C83" s="80" t="s">
        <v>212</v>
      </c>
      <c r="D83" s="117">
        <v>721.02584999999999</v>
      </c>
      <c r="E83" s="117">
        <v>536.91006000000004</v>
      </c>
      <c r="F83" s="117"/>
      <c r="G83" s="117"/>
      <c r="H83" s="117"/>
      <c r="I83" s="6"/>
      <c r="J83" s="9"/>
      <c r="K83" s="9"/>
    </row>
    <row r="84" spans="1:11" ht="14.25" x14ac:dyDescent="0.25">
      <c r="A84" s="9"/>
      <c r="B84" s="6"/>
      <c r="C84" s="80" t="s">
        <v>211</v>
      </c>
      <c r="D84" s="117">
        <v>71.501530000000002</v>
      </c>
      <c r="E84" s="117">
        <v>59.885109999999997</v>
      </c>
      <c r="F84" s="117"/>
      <c r="G84" s="117"/>
      <c r="H84" s="117"/>
      <c r="I84" s="6"/>
      <c r="J84" s="9"/>
      <c r="K84" s="9"/>
    </row>
    <row r="85" spans="1:11" ht="14.25" x14ac:dyDescent="0.25">
      <c r="A85" s="9"/>
      <c r="B85" s="6"/>
      <c r="C85" s="80" t="s">
        <v>105</v>
      </c>
      <c r="D85" s="117">
        <v>0</v>
      </c>
      <c r="E85" s="117">
        <v>0</v>
      </c>
      <c r="F85" s="117"/>
      <c r="G85" s="117"/>
      <c r="H85" s="117"/>
      <c r="I85" s="6"/>
      <c r="J85" s="9"/>
      <c r="K85" s="9"/>
    </row>
    <row r="86" spans="1:11" ht="14.25" x14ac:dyDescent="0.25">
      <c r="A86" s="9"/>
      <c r="B86" s="6"/>
      <c r="C86" s="80" t="s">
        <v>299</v>
      </c>
      <c r="D86" s="117">
        <v>9.0522600000000004</v>
      </c>
      <c r="E86" s="117">
        <v>7.4101800000000004</v>
      </c>
      <c r="F86" s="117"/>
      <c r="G86" s="117"/>
      <c r="H86" s="117"/>
      <c r="I86" s="6"/>
      <c r="J86" s="9"/>
      <c r="K86" s="9"/>
    </row>
    <row r="87" spans="1:11" ht="14.25" x14ac:dyDescent="0.25">
      <c r="A87" s="9"/>
      <c r="B87" s="6"/>
      <c r="C87" s="80" t="s">
        <v>300</v>
      </c>
      <c r="D87" s="117">
        <v>0</v>
      </c>
      <c r="E87" s="117">
        <v>0</v>
      </c>
      <c r="F87" s="117"/>
      <c r="G87" s="117"/>
      <c r="H87" s="117"/>
      <c r="I87" s="6"/>
      <c r="J87" s="9"/>
      <c r="K87" s="9"/>
    </row>
    <row r="88" spans="1:11" ht="16.5" x14ac:dyDescent="0.25">
      <c r="A88" s="9"/>
      <c r="B88" s="6"/>
      <c r="C88" s="108" t="s">
        <v>194</v>
      </c>
      <c r="D88" s="109">
        <f>SUM(D67:D87)</f>
        <v>903132.47401999997</v>
      </c>
      <c r="E88" s="109">
        <f>SUM(E67:E87)</f>
        <v>558005.0442</v>
      </c>
      <c r="F88" s="6"/>
      <c r="G88" s="6"/>
      <c r="H88" s="6"/>
      <c r="I88" s="6"/>
      <c r="J88" s="9"/>
      <c r="K88" s="9"/>
    </row>
    <row r="89" spans="1:11" ht="20.100000000000001" customHeight="1" x14ac:dyDescent="0.25">
      <c r="A89" s="9"/>
      <c r="B89" s="6"/>
      <c r="C89" s="6"/>
      <c r="D89" s="113"/>
      <c r="E89" s="113"/>
      <c r="F89" s="113"/>
      <c r="G89" s="113"/>
      <c r="H89" s="113"/>
      <c r="I89" s="113"/>
      <c r="J89" s="9"/>
      <c r="K89" s="9"/>
    </row>
    <row r="90" spans="1:11" ht="20.100000000000001" customHeight="1" x14ac:dyDescent="0.25">
      <c r="A90" s="9"/>
      <c r="B90" s="107" t="s">
        <v>13</v>
      </c>
      <c r="C90" s="136" t="s">
        <v>110</v>
      </c>
      <c r="D90" s="85"/>
      <c r="E90" s="85"/>
      <c r="F90" s="85"/>
      <c r="G90" s="85"/>
      <c r="H90" s="85"/>
      <c r="I90" s="13"/>
      <c r="J90" s="9"/>
      <c r="K90" s="9"/>
    </row>
    <row r="91" spans="1:11" ht="20.100000000000001" customHeight="1" x14ac:dyDescent="0.25">
      <c r="A91" s="9"/>
      <c r="B91" s="107"/>
      <c r="C91" s="136"/>
      <c r="D91" s="85"/>
      <c r="E91" s="85"/>
      <c r="F91" s="85"/>
      <c r="G91" s="85"/>
      <c r="H91" s="85"/>
      <c r="I91" s="13" t="s">
        <v>33</v>
      </c>
      <c r="J91" s="9"/>
      <c r="K91" s="9"/>
    </row>
    <row r="92" spans="1:11" ht="20.100000000000001" customHeight="1" x14ac:dyDescent="0.25">
      <c r="A92" s="9"/>
      <c r="B92" s="6"/>
      <c r="C92" s="6"/>
      <c r="D92" s="189" t="s">
        <v>198</v>
      </c>
      <c r="E92" s="189"/>
      <c r="F92" s="189"/>
      <c r="G92" s="189"/>
      <c r="H92" s="189"/>
      <c r="I92" s="189"/>
      <c r="J92" s="9"/>
      <c r="K92" s="9"/>
    </row>
    <row r="93" spans="1:11" ht="28.5" x14ac:dyDescent="0.25">
      <c r="A93" s="9"/>
      <c r="B93" s="6"/>
      <c r="C93" s="111"/>
      <c r="D93" s="112" t="s">
        <v>115</v>
      </c>
      <c r="E93" s="112" t="s">
        <v>112</v>
      </c>
      <c r="F93" s="112" t="s">
        <v>113</v>
      </c>
      <c r="G93" s="112" t="s">
        <v>114</v>
      </c>
      <c r="H93" s="112" t="s">
        <v>116</v>
      </c>
      <c r="I93" s="112" t="s">
        <v>9</v>
      </c>
      <c r="J93" s="9"/>
      <c r="K93" s="9"/>
    </row>
    <row r="94" spans="1:11" ht="15" customHeight="1" x14ac:dyDescent="0.25">
      <c r="A94" s="9"/>
      <c r="B94" s="6"/>
      <c r="C94" s="80" t="s">
        <v>57</v>
      </c>
      <c r="D94" s="117">
        <v>264218.69702999998</v>
      </c>
      <c r="E94" s="117">
        <v>114483.85382</v>
      </c>
      <c r="F94" s="117">
        <v>85529.989709999994</v>
      </c>
      <c r="G94" s="117">
        <v>208712.51306</v>
      </c>
      <c r="H94" s="117">
        <v>67673.58498</v>
      </c>
      <c r="I94" s="117">
        <f>SUM(D94:H94)</f>
        <v>740618.63860000006</v>
      </c>
      <c r="J94" s="9"/>
      <c r="K94" s="9"/>
    </row>
    <row r="95" spans="1:11" ht="15" customHeight="1" x14ac:dyDescent="0.25">
      <c r="A95" s="9"/>
      <c r="B95" s="6"/>
      <c r="C95" s="80" t="s">
        <v>58</v>
      </c>
      <c r="D95" s="117">
        <v>0</v>
      </c>
      <c r="E95" s="117">
        <v>0</v>
      </c>
      <c r="F95" s="117">
        <v>0</v>
      </c>
      <c r="G95" s="117">
        <v>0</v>
      </c>
      <c r="H95" s="117">
        <v>0</v>
      </c>
      <c r="I95" s="117">
        <f>SUM(D95:H95)</f>
        <v>0</v>
      </c>
      <c r="J95" s="9"/>
      <c r="K95" s="9"/>
    </row>
    <row r="96" spans="1:11" ht="15" customHeight="1" x14ac:dyDescent="0.25">
      <c r="A96" s="9"/>
      <c r="B96" s="6"/>
      <c r="C96" s="80" t="s">
        <v>61</v>
      </c>
      <c r="D96" s="117">
        <v>0</v>
      </c>
      <c r="E96" s="117">
        <v>0</v>
      </c>
      <c r="F96" s="117">
        <v>0</v>
      </c>
      <c r="G96" s="117">
        <v>2385.5286099999998</v>
      </c>
      <c r="H96" s="117">
        <v>3303.1907500000002</v>
      </c>
      <c r="I96" s="117">
        <f>SUM(D96:H96)</f>
        <v>5688.7193600000001</v>
      </c>
      <c r="J96" s="9"/>
      <c r="K96" s="9"/>
    </row>
    <row r="97" spans="1:11" ht="20.100000000000001" customHeight="1" x14ac:dyDescent="0.25">
      <c r="A97" s="9"/>
      <c r="B97" s="6"/>
      <c r="C97" s="108" t="s">
        <v>106</v>
      </c>
      <c r="D97" s="109">
        <f t="shared" ref="D97:I97" si="1">SUM(D94:D96)</f>
        <v>264218.69702999998</v>
      </c>
      <c r="E97" s="109">
        <f t="shared" si="1"/>
        <v>114483.85382</v>
      </c>
      <c r="F97" s="109">
        <f t="shared" si="1"/>
        <v>85529.989709999994</v>
      </c>
      <c r="G97" s="109">
        <f t="shared" si="1"/>
        <v>211098.04167000001</v>
      </c>
      <c r="H97" s="109">
        <f t="shared" si="1"/>
        <v>70976.775729999994</v>
      </c>
      <c r="I97" s="109">
        <f t="shared" si="1"/>
        <v>746307.35796000005</v>
      </c>
      <c r="J97" s="9"/>
      <c r="K97" s="9"/>
    </row>
    <row r="98" spans="1:11" ht="20.100000000000001" customHeight="1" x14ac:dyDescent="0.25">
      <c r="A98" s="9"/>
      <c r="B98" s="6"/>
      <c r="C98" s="6"/>
      <c r="D98" s="85"/>
      <c r="E98" s="85"/>
      <c r="F98" s="85"/>
      <c r="G98" s="85"/>
      <c r="H98" s="85"/>
      <c r="I98" s="85"/>
      <c r="J98" s="9"/>
      <c r="K98" s="9"/>
    </row>
    <row r="99" spans="1:11" ht="20.100000000000001" customHeight="1" x14ac:dyDescent="0.25">
      <c r="A99" s="9"/>
      <c r="B99" s="107" t="s">
        <v>14</v>
      </c>
      <c r="C99" s="136" t="s">
        <v>117</v>
      </c>
      <c r="D99" s="85"/>
      <c r="E99" s="85"/>
      <c r="F99" s="85"/>
      <c r="G99" s="85"/>
      <c r="H99" s="85"/>
      <c r="I99" s="85"/>
      <c r="J99" s="9"/>
      <c r="K99" s="9"/>
    </row>
    <row r="100" spans="1:11" ht="20.100000000000001" customHeight="1" x14ac:dyDescent="0.25">
      <c r="A100" s="9"/>
      <c r="B100" s="107"/>
      <c r="C100" s="106"/>
      <c r="D100" s="13" t="s">
        <v>33</v>
      </c>
      <c r="E100" s="85"/>
      <c r="F100" s="85"/>
      <c r="G100" s="85"/>
      <c r="H100" s="85"/>
      <c r="I100" s="85"/>
      <c r="J100" s="9"/>
      <c r="K100" s="9"/>
    </row>
    <row r="101" spans="1:11" ht="20.100000000000001" customHeight="1" x14ac:dyDescent="0.25">
      <c r="A101" s="9"/>
      <c r="B101" s="6"/>
      <c r="C101" s="189" t="s">
        <v>117</v>
      </c>
      <c r="D101" s="189"/>
      <c r="E101" s="85"/>
      <c r="F101" s="85"/>
      <c r="G101" s="85"/>
      <c r="H101" s="85"/>
      <c r="I101" s="85"/>
      <c r="J101" s="9"/>
      <c r="K101" s="9"/>
    </row>
    <row r="102" spans="1:11" ht="20.100000000000001" customHeight="1" x14ac:dyDescent="0.25">
      <c r="A102" s="9"/>
      <c r="B102" s="6"/>
      <c r="C102" s="111"/>
      <c r="D102" s="112" t="s">
        <v>9</v>
      </c>
      <c r="E102" s="85"/>
      <c r="F102" s="85"/>
      <c r="G102" s="85"/>
      <c r="H102" s="85"/>
      <c r="I102" s="85"/>
      <c r="J102" s="9"/>
      <c r="K102" s="9"/>
    </row>
    <row r="103" spans="1:11" ht="20.100000000000001" customHeight="1" x14ac:dyDescent="0.25">
      <c r="A103" s="9"/>
      <c r="B103" s="6"/>
      <c r="C103" s="80" t="s">
        <v>199</v>
      </c>
      <c r="D103" s="117">
        <v>583586.84057999903</v>
      </c>
      <c r="E103" s="85"/>
      <c r="F103" s="85"/>
      <c r="G103" s="85"/>
      <c r="H103" s="85"/>
      <c r="I103" s="85"/>
      <c r="J103" s="9"/>
      <c r="K103" s="9"/>
    </row>
    <row r="104" spans="1:11" ht="20.100000000000001" customHeight="1" x14ac:dyDescent="0.25">
      <c r="A104" s="9"/>
      <c r="B104" s="6"/>
      <c r="C104" s="80" t="s">
        <v>120</v>
      </c>
      <c r="D104" s="119">
        <v>889249.19212999998</v>
      </c>
      <c r="E104" s="85"/>
      <c r="F104" s="85"/>
      <c r="G104" s="85"/>
      <c r="H104" s="85"/>
      <c r="I104" s="85"/>
      <c r="J104" s="9"/>
      <c r="K104" s="9"/>
    </row>
    <row r="105" spans="1:11" ht="20.100000000000001" customHeight="1" x14ac:dyDescent="0.25">
      <c r="A105" s="9"/>
      <c r="B105" s="6"/>
      <c r="C105" s="108" t="s">
        <v>121</v>
      </c>
      <c r="D105" s="109">
        <f>SUM(D103:D104)</f>
        <v>1472836.032709999</v>
      </c>
      <c r="E105" s="85"/>
      <c r="F105" s="85"/>
      <c r="G105" s="85"/>
      <c r="H105" s="85"/>
      <c r="I105" s="85"/>
      <c r="J105" s="9"/>
      <c r="K105" s="9"/>
    </row>
    <row r="106" spans="1:11" ht="20.100000000000001" customHeight="1" x14ac:dyDescent="0.25">
      <c r="A106" s="9"/>
      <c r="B106" s="6"/>
      <c r="C106" s="6"/>
      <c r="D106" s="85"/>
      <c r="E106" s="85"/>
      <c r="F106" s="85"/>
      <c r="G106" s="85"/>
      <c r="H106" s="85"/>
      <c r="I106" s="85"/>
      <c r="J106" s="9"/>
      <c r="K106" s="9"/>
    </row>
    <row r="107" spans="1:11" ht="20.100000000000001" customHeight="1" x14ac:dyDescent="0.25">
      <c r="A107" s="9"/>
      <c r="B107" s="107" t="s">
        <v>15</v>
      </c>
      <c r="C107" s="136" t="s">
        <v>135</v>
      </c>
      <c r="D107" s="85"/>
      <c r="E107" s="13"/>
      <c r="F107" s="85"/>
      <c r="G107" s="85"/>
      <c r="H107" s="85"/>
      <c r="I107" s="85"/>
      <c r="J107" s="9"/>
      <c r="K107" s="9"/>
    </row>
    <row r="108" spans="1:11" ht="20.100000000000001" customHeight="1" x14ac:dyDescent="0.25">
      <c r="A108" s="9"/>
      <c r="B108" s="107"/>
      <c r="C108" s="85"/>
      <c r="D108" s="85"/>
      <c r="E108" s="13" t="s">
        <v>33</v>
      </c>
      <c r="F108" s="85"/>
      <c r="G108" s="85"/>
      <c r="H108" s="85"/>
      <c r="I108" s="85"/>
      <c r="J108" s="9"/>
      <c r="K108" s="9"/>
    </row>
    <row r="109" spans="1:11" ht="20.100000000000001" customHeight="1" x14ac:dyDescent="0.25">
      <c r="A109" s="9"/>
      <c r="B109" s="6"/>
      <c r="C109" s="189" t="s">
        <v>119</v>
      </c>
      <c r="D109" s="189"/>
      <c r="E109" s="189"/>
      <c r="F109" s="85"/>
      <c r="G109" s="85"/>
      <c r="H109" s="85"/>
      <c r="I109" s="85"/>
      <c r="J109" s="9"/>
      <c r="K109" s="9"/>
    </row>
    <row r="110" spans="1:11" ht="19.5" customHeight="1" x14ac:dyDescent="0.25">
      <c r="A110" s="9"/>
      <c r="B110" s="6"/>
      <c r="C110" s="111"/>
      <c r="D110" s="112" t="s">
        <v>125</v>
      </c>
      <c r="E110" s="112" t="s">
        <v>118</v>
      </c>
      <c r="F110" s="85"/>
      <c r="G110" s="85"/>
      <c r="H110" s="85"/>
      <c r="I110" s="85"/>
      <c r="J110" s="9"/>
      <c r="K110" s="9"/>
    </row>
    <row r="111" spans="1:11" ht="20.100000000000001" customHeight="1" x14ac:dyDescent="0.25">
      <c r="A111" s="9"/>
      <c r="B111" s="6"/>
      <c r="C111" s="80" t="s">
        <v>123</v>
      </c>
      <c r="D111" s="125">
        <v>6697631.2024900001</v>
      </c>
      <c r="E111" s="133">
        <f>+D111/$J$15</f>
        <v>0.43163629615051591</v>
      </c>
      <c r="F111" s="85"/>
      <c r="G111" s="85"/>
      <c r="H111" s="85"/>
      <c r="I111" s="85"/>
      <c r="J111" s="9"/>
      <c r="K111" s="9"/>
    </row>
    <row r="112" spans="1:11" ht="20.100000000000001" customHeight="1" x14ac:dyDescent="0.25">
      <c r="A112" s="9"/>
      <c r="B112" s="6"/>
      <c r="C112" s="123" t="s">
        <v>124</v>
      </c>
      <c r="D112" s="126">
        <v>10052752.883710001</v>
      </c>
      <c r="E112" s="134">
        <f>+D112/$J$15</f>
        <v>0.64786084656734</v>
      </c>
      <c r="F112" s="85"/>
      <c r="G112" s="85"/>
      <c r="H112" s="85"/>
      <c r="I112" s="85"/>
      <c r="J112" s="9"/>
      <c r="K112" s="9"/>
    </row>
    <row r="113" spans="1:11" ht="14.25" x14ac:dyDescent="0.25">
      <c r="A113" s="5"/>
      <c r="B113" s="113"/>
      <c r="C113" s="113"/>
      <c r="D113" s="113"/>
      <c r="E113" s="113"/>
      <c r="F113" s="113"/>
      <c r="G113" s="113"/>
      <c r="H113" s="113"/>
      <c r="I113" s="113"/>
      <c r="J113" s="5"/>
      <c r="K113" s="5"/>
    </row>
    <row r="114" spans="1:11" ht="14.25" hidden="1" x14ac:dyDescent="0.25"/>
    <row r="115" spans="1:11" ht="14.25" hidden="1" x14ac:dyDescent="0.25"/>
    <row r="116" spans="1:11" ht="14.25" hidden="1" x14ac:dyDescent="0.25"/>
    <row r="117" spans="1:11" ht="14.25" hidden="1" x14ac:dyDescent="0.25"/>
    <row r="118" spans="1:11" ht="14.25" hidden="1" x14ac:dyDescent="0.25"/>
    <row r="119" spans="1:11" ht="14.25" hidden="1" x14ac:dyDescent="0.25"/>
    <row r="120" spans="1:11" ht="14.25" hidden="1" x14ac:dyDescent="0.25"/>
    <row r="121" spans="1:11" ht="14.25" hidden="1" x14ac:dyDescent="0.25">
      <c r="B121" s="8"/>
      <c r="C121" s="8"/>
      <c r="D121" s="8"/>
      <c r="E121" s="8"/>
      <c r="F121" s="8"/>
      <c r="G121" s="8"/>
      <c r="H121" s="8"/>
      <c r="I121" s="8"/>
    </row>
    <row r="122" spans="1:11" ht="14.25" hidden="1" x14ac:dyDescent="0.25">
      <c r="B122" s="8"/>
      <c r="C122" s="8"/>
      <c r="D122" s="8"/>
      <c r="E122" s="8"/>
      <c r="F122" s="8"/>
      <c r="G122" s="8"/>
      <c r="H122" s="8"/>
      <c r="I122" s="8"/>
    </row>
    <row r="123" spans="1:11" ht="14.25" hidden="1" x14ac:dyDescent="0.25">
      <c r="B123" s="8"/>
      <c r="C123" s="8"/>
      <c r="D123" s="8"/>
      <c r="E123" s="8"/>
      <c r="F123" s="8"/>
      <c r="G123" s="8"/>
      <c r="H123" s="8"/>
      <c r="I123" s="8"/>
    </row>
    <row r="124" spans="1:11" ht="14.25" hidden="1" x14ac:dyDescent="0.25">
      <c r="B124" s="8"/>
      <c r="C124" s="8"/>
      <c r="D124" s="8"/>
      <c r="E124" s="8"/>
      <c r="F124" s="8"/>
      <c r="G124" s="8"/>
      <c r="H124" s="8"/>
      <c r="I124" s="8"/>
    </row>
    <row r="125" spans="1:11" ht="14.25" hidden="1" x14ac:dyDescent="0.25">
      <c r="B125" s="8"/>
      <c r="C125" s="8"/>
      <c r="D125" s="8"/>
      <c r="E125" s="8"/>
      <c r="F125" s="8"/>
      <c r="G125" s="8"/>
      <c r="H125" s="8"/>
      <c r="I125" s="8"/>
    </row>
    <row r="126" spans="1:11" ht="14.25" hidden="1" x14ac:dyDescent="0.25">
      <c r="B126" s="8"/>
      <c r="C126" s="8"/>
      <c r="D126" s="8"/>
      <c r="E126" s="8"/>
      <c r="F126" s="8"/>
      <c r="G126" s="8"/>
      <c r="H126" s="8"/>
      <c r="I126" s="8"/>
    </row>
    <row r="127" spans="1:11" ht="14.25" hidden="1" x14ac:dyDescent="0.25">
      <c r="B127" s="8"/>
      <c r="C127" s="8"/>
      <c r="D127" s="8"/>
      <c r="E127" s="8"/>
      <c r="F127" s="8"/>
      <c r="G127" s="8"/>
      <c r="H127" s="8"/>
      <c r="I127" s="8"/>
    </row>
    <row r="128" spans="1:11" ht="14.25" hidden="1" x14ac:dyDescent="0.25">
      <c r="B128" s="8"/>
      <c r="C128" s="8"/>
      <c r="D128" s="8"/>
      <c r="E128" s="8"/>
      <c r="F128" s="8"/>
      <c r="G128" s="8"/>
      <c r="H128" s="8"/>
      <c r="I128" s="8"/>
    </row>
    <row r="129" spans="2:9" ht="14.25" hidden="1" x14ac:dyDescent="0.25">
      <c r="B129" s="8"/>
      <c r="C129" s="8"/>
      <c r="D129" s="8"/>
      <c r="E129" s="8"/>
      <c r="F129" s="8"/>
      <c r="G129" s="8"/>
      <c r="H129" s="8"/>
      <c r="I129" s="8"/>
    </row>
    <row r="130" spans="2:9" ht="14.25" hidden="1" x14ac:dyDescent="0.25">
      <c r="B130" s="8"/>
      <c r="C130" s="8"/>
      <c r="D130" s="8"/>
      <c r="E130" s="8"/>
      <c r="F130" s="8"/>
      <c r="G130" s="8"/>
      <c r="H130" s="8"/>
      <c r="I130" s="8"/>
    </row>
    <row r="131" spans="2:9" ht="14.25" hidden="1" x14ac:dyDescent="0.25">
      <c r="B131" s="8"/>
      <c r="C131" s="8"/>
      <c r="D131" s="8"/>
      <c r="E131" s="8"/>
      <c r="F131" s="8"/>
      <c r="G131" s="8"/>
      <c r="H131" s="8"/>
      <c r="I131" s="8"/>
    </row>
    <row r="132" spans="2:9" ht="14.25" hidden="1" x14ac:dyDescent="0.25">
      <c r="B132" s="8"/>
      <c r="C132" s="8"/>
      <c r="D132" s="8"/>
      <c r="E132" s="8"/>
      <c r="F132" s="8"/>
      <c r="G132" s="8"/>
      <c r="H132" s="8"/>
      <c r="I132" s="8"/>
    </row>
    <row r="133" spans="2:9" ht="14.25" hidden="1" x14ac:dyDescent="0.25">
      <c r="B133" s="8"/>
      <c r="C133" s="8"/>
      <c r="D133" s="8"/>
      <c r="E133" s="8"/>
      <c r="F133" s="8"/>
      <c r="G133" s="8"/>
      <c r="H133" s="8"/>
      <c r="I133" s="8"/>
    </row>
    <row r="134" spans="2:9" ht="14.25" hidden="1" x14ac:dyDescent="0.25">
      <c r="B134" s="8"/>
      <c r="C134" s="8"/>
      <c r="D134" s="8"/>
      <c r="E134" s="8"/>
      <c r="F134" s="8"/>
      <c r="G134" s="8"/>
      <c r="H134" s="8"/>
      <c r="I134" s="8"/>
    </row>
    <row r="135" spans="2:9" ht="14.25" hidden="1" x14ac:dyDescent="0.25">
      <c r="B135" s="8"/>
      <c r="C135" s="8"/>
      <c r="D135" s="8"/>
      <c r="E135" s="8"/>
      <c r="F135" s="8"/>
      <c r="G135" s="8"/>
      <c r="H135" s="8"/>
      <c r="I135" s="8"/>
    </row>
    <row r="136" spans="2:9" ht="14.25" hidden="1" x14ac:dyDescent="0.25">
      <c r="B136" s="8"/>
      <c r="C136" s="8"/>
      <c r="D136" s="8"/>
      <c r="E136" s="8"/>
      <c r="F136" s="8"/>
      <c r="G136" s="8"/>
      <c r="H136" s="8"/>
      <c r="I136" s="8"/>
    </row>
    <row r="137" spans="2:9" ht="14.25" hidden="1" x14ac:dyDescent="0.25"/>
    <row r="145" s="8" customFormat="1" ht="0" hidden="1" customHeight="1" x14ac:dyDescent="0.25"/>
    <row r="146" s="8" customFormat="1" ht="0" hidden="1" customHeight="1" x14ac:dyDescent="0.25"/>
    <row r="147" s="8" customFormat="1" ht="0" hidden="1" customHeight="1" x14ac:dyDescent="0.25"/>
    <row r="148" s="8" customFormat="1" ht="0" hidden="1" customHeight="1" x14ac:dyDescent="0.25"/>
    <row r="149" s="8" customFormat="1" ht="0" hidden="1" customHeight="1" x14ac:dyDescent="0.25"/>
    <row r="150" s="8" customFormat="1" ht="0" hidden="1" customHeight="1" x14ac:dyDescent="0.25"/>
  </sheetData>
  <mergeCells count="8">
    <mergeCell ref="D92:I92"/>
    <mergeCell ref="C101:D101"/>
    <mergeCell ref="C109:E109"/>
    <mergeCell ref="D10:I10"/>
    <mergeCell ref="D18:H18"/>
    <mergeCell ref="C26:E26"/>
    <mergeCell ref="D58:I58"/>
    <mergeCell ref="C65:E6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landscape" r:id="rId1"/>
  <headerFooter>
    <oddFooter>&amp;L_x000D_&amp;1#&amp;"Aptos"&amp;10&amp;K0000FF #INTERNO#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9D44-5008-4169-BCD7-7EF9957BEE21}">
  <sheetPr codeName="Planilha4"/>
  <dimension ref="A1:WVO88"/>
  <sheetViews>
    <sheetView showGridLines="0" zoomScale="90" zoomScaleNormal="90" workbookViewId="0">
      <selection activeCell="F4" sqref="F4"/>
    </sheetView>
  </sheetViews>
  <sheetFormatPr defaultColWidth="0" defaultRowHeight="0" customHeight="1" zeroHeight="1" x14ac:dyDescent="0.25"/>
  <cols>
    <col min="1" max="1" width="1.140625" style="20" customWidth="1"/>
    <col min="2" max="2" width="3.140625" style="22" bestFit="1" customWidth="1"/>
    <col min="3" max="3" width="60" style="20" customWidth="1"/>
    <col min="4" max="5" width="18.28515625" style="20" customWidth="1"/>
    <col min="6" max="6" width="1.140625" style="20" customWidth="1"/>
    <col min="7" max="256" width="9.140625" style="20" hidden="1"/>
    <col min="257" max="257" width="2.85546875" style="20" hidden="1"/>
    <col min="258" max="258" width="3.140625" style="20" hidden="1"/>
    <col min="259" max="259" width="69.28515625" style="20" hidden="1"/>
    <col min="260" max="261" width="18.28515625" style="20" hidden="1"/>
    <col min="262" max="262" width="3" style="20" hidden="1"/>
    <col min="263" max="512" width="9.140625" style="20" hidden="1"/>
    <col min="513" max="513" width="2.85546875" style="20" hidden="1"/>
    <col min="514" max="514" width="3.140625" style="20" hidden="1"/>
    <col min="515" max="515" width="69.28515625" style="20" hidden="1"/>
    <col min="516" max="517" width="18.28515625" style="20" hidden="1"/>
    <col min="518" max="518" width="3" style="20" hidden="1"/>
    <col min="519" max="768" width="9.140625" style="20" hidden="1"/>
    <col min="769" max="769" width="2.85546875" style="20" hidden="1"/>
    <col min="770" max="770" width="3.140625" style="20" hidden="1"/>
    <col min="771" max="771" width="69.28515625" style="20" hidden="1"/>
    <col min="772" max="773" width="18.28515625" style="20" hidden="1"/>
    <col min="774" max="774" width="3" style="20" hidden="1"/>
    <col min="775" max="1024" width="9.140625" style="20" hidden="1"/>
    <col min="1025" max="1025" width="2.85546875" style="20" hidden="1"/>
    <col min="1026" max="1026" width="3.140625" style="20" hidden="1"/>
    <col min="1027" max="1027" width="69.28515625" style="20" hidden="1"/>
    <col min="1028" max="1029" width="18.28515625" style="20" hidden="1"/>
    <col min="1030" max="1030" width="3" style="20" hidden="1"/>
    <col min="1031" max="1280" width="9.140625" style="20" hidden="1"/>
    <col min="1281" max="1281" width="2.85546875" style="20" hidden="1"/>
    <col min="1282" max="1282" width="3.140625" style="20" hidden="1"/>
    <col min="1283" max="1283" width="69.28515625" style="20" hidden="1"/>
    <col min="1284" max="1285" width="18.28515625" style="20" hidden="1"/>
    <col min="1286" max="1286" width="3" style="20" hidden="1"/>
    <col min="1287" max="1536" width="9.140625" style="20" hidden="1"/>
    <col min="1537" max="1537" width="2.85546875" style="20" hidden="1"/>
    <col min="1538" max="1538" width="3.140625" style="20" hidden="1"/>
    <col min="1539" max="1539" width="69.28515625" style="20" hidden="1"/>
    <col min="1540" max="1541" width="18.28515625" style="20" hidden="1"/>
    <col min="1542" max="1542" width="3" style="20" hidden="1"/>
    <col min="1543" max="1792" width="9.140625" style="20" hidden="1"/>
    <col min="1793" max="1793" width="2.85546875" style="20" hidden="1"/>
    <col min="1794" max="1794" width="3.140625" style="20" hidden="1"/>
    <col min="1795" max="1795" width="69.28515625" style="20" hidden="1"/>
    <col min="1796" max="1797" width="18.28515625" style="20" hidden="1"/>
    <col min="1798" max="1798" width="3" style="20" hidden="1"/>
    <col min="1799" max="2048" width="9.140625" style="20" hidden="1"/>
    <col min="2049" max="2049" width="2.85546875" style="20" hidden="1"/>
    <col min="2050" max="2050" width="3.140625" style="20" hidden="1"/>
    <col min="2051" max="2051" width="69.28515625" style="20" hidden="1"/>
    <col min="2052" max="2053" width="18.28515625" style="20" hidden="1"/>
    <col min="2054" max="2054" width="3" style="20" hidden="1"/>
    <col min="2055" max="2304" width="9.140625" style="20" hidden="1"/>
    <col min="2305" max="2305" width="2.85546875" style="20" hidden="1"/>
    <col min="2306" max="2306" width="3.140625" style="20" hidden="1"/>
    <col min="2307" max="2307" width="69.28515625" style="20" hidden="1"/>
    <col min="2308" max="2309" width="18.28515625" style="20" hidden="1"/>
    <col min="2310" max="2310" width="3" style="20" hidden="1"/>
    <col min="2311" max="2560" width="9.140625" style="20" hidden="1"/>
    <col min="2561" max="2561" width="2.85546875" style="20" hidden="1"/>
    <col min="2562" max="2562" width="3.140625" style="20" hidden="1"/>
    <col min="2563" max="2563" width="69.28515625" style="20" hidden="1"/>
    <col min="2564" max="2565" width="18.28515625" style="20" hidden="1"/>
    <col min="2566" max="2566" width="3" style="20" hidden="1"/>
    <col min="2567" max="2816" width="9.140625" style="20" hidden="1"/>
    <col min="2817" max="2817" width="2.85546875" style="20" hidden="1"/>
    <col min="2818" max="2818" width="3.140625" style="20" hidden="1"/>
    <col min="2819" max="2819" width="69.28515625" style="20" hidden="1"/>
    <col min="2820" max="2821" width="18.28515625" style="20" hidden="1"/>
    <col min="2822" max="2822" width="3" style="20" hidden="1"/>
    <col min="2823" max="3072" width="9.140625" style="20" hidden="1"/>
    <col min="3073" max="3073" width="2.85546875" style="20" hidden="1"/>
    <col min="3074" max="3074" width="3.140625" style="20" hidden="1"/>
    <col min="3075" max="3075" width="69.28515625" style="20" hidden="1"/>
    <col min="3076" max="3077" width="18.28515625" style="20" hidden="1"/>
    <col min="3078" max="3078" width="3" style="20" hidden="1"/>
    <col min="3079" max="3328" width="9.140625" style="20" hidden="1"/>
    <col min="3329" max="3329" width="2.85546875" style="20" hidden="1"/>
    <col min="3330" max="3330" width="3.140625" style="20" hidden="1"/>
    <col min="3331" max="3331" width="69.28515625" style="20" hidden="1"/>
    <col min="3332" max="3333" width="18.28515625" style="20" hidden="1"/>
    <col min="3334" max="3334" width="3" style="20" hidden="1"/>
    <col min="3335" max="3584" width="9.140625" style="20" hidden="1"/>
    <col min="3585" max="3585" width="2.85546875" style="20" hidden="1"/>
    <col min="3586" max="3586" width="3.140625" style="20" hidden="1"/>
    <col min="3587" max="3587" width="69.28515625" style="20" hidden="1"/>
    <col min="3588" max="3589" width="18.28515625" style="20" hidden="1"/>
    <col min="3590" max="3590" width="3" style="20" hidden="1"/>
    <col min="3591" max="3840" width="9.140625" style="20" hidden="1"/>
    <col min="3841" max="3841" width="2.85546875" style="20" hidden="1"/>
    <col min="3842" max="3842" width="3.140625" style="20" hidden="1"/>
    <col min="3843" max="3843" width="69.28515625" style="20" hidden="1"/>
    <col min="3844" max="3845" width="18.28515625" style="20" hidden="1"/>
    <col min="3846" max="3846" width="3" style="20" hidden="1"/>
    <col min="3847" max="4096" width="9.140625" style="20" hidden="1"/>
    <col min="4097" max="4097" width="2.85546875" style="20" hidden="1"/>
    <col min="4098" max="4098" width="3.140625" style="20" hidden="1"/>
    <col min="4099" max="4099" width="69.28515625" style="20" hidden="1"/>
    <col min="4100" max="4101" width="18.28515625" style="20" hidden="1"/>
    <col min="4102" max="4102" width="3" style="20" hidden="1"/>
    <col min="4103" max="4352" width="9.140625" style="20" hidden="1"/>
    <col min="4353" max="4353" width="2.85546875" style="20" hidden="1"/>
    <col min="4354" max="4354" width="3.140625" style="20" hidden="1"/>
    <col min="4355" max="4355" width="69.28515625" style="20" hidden="1"/>
    <col min="4356" max="4357" width="18.28515625" style="20" hidden="1"/>
    <col min="4358" max="4358" width="3" style="20" hidden="1"/>
    <col min="4359" max="4608" width="9.140625" style="20" hidden="1"/>
    <col min="4609" max="4609" width="2.85546875" style="20" hidden="1"/>
    <col min="4610" max="4610" width="3.140625" style="20" hidden="1"/>
    <col min="4611" max="4611" width="69.28515625" style="20" hidden="1"/>
    <col min="4612" max="4613" width="18.28515625" style="20" hidden="1"/>
    <col min="4614" max="4614" width="3" style="20" hidden="1"/>
    <col min="4615" max="4864" width="9.140625" style="20" hidden="1"/>
    <col min="4865" max="4865" width="2.85546875" style="20" hidden="1"/>
    <col min="4866" max="4866" width="3.140625" style="20" hidden="1"/>
    <col min="4867" max="4867" width="69.28515625" style="20" hidden="1"/>
    <col min="4868" max="4869" width="18.28515625" style="20" hidden="1"/>
    <col min="4870" max="4870" width="3" style="20" hidden="1"/>
    <col min="4871" max="5120" width="9.140625" style="20" hidden="1"/>
    <col min="5121" max="5121" width="2.85546875" style="20" hidden="1"/>
    <col min="5122" max="5122" width="3.140625" style="20" hidden="1"/>
    <col min="5123" max="5123" width="69.28515625" style="20" hidden="1"/>
    <col min="5124" max="5125" width="18.28515625" style="20" hidden="1"/>
    <col min="5126" max="5126" width="3" style="20" hidden="1"/>
    <col min="5127" max="5376" width="9.140625" style="20" hidden="1"/>
    <col min="5377" max="5377" width="2.85546875" style="20" hidden="1"/>
    <col min="5378" max="5378" width="3.140625" style="20" hidden="1"/>
    <col min="5379" max="5379" width="69.28515625" style="20" hidden="1"/>
    <col min="5380" max="5381" width="18.28515625" style="20" hidden="1"/>
    <col min="5382" max="5382" width="3" style="20" hidden="1"/>
    <col min="5383" max="5632" width="9.140625" style="20" hidden="1"/>
    <col min="5633" max="5633" width="2.85546875" style="20" hidden="1"/>
    <col min="5634" max="5634" width="3.140625" style="20" hidden="1"/>
    <col min="5635" max="5635" width="69.28515625" style="20" hidden="1"/>
    <col min="5636" max="5637" width="18.28515625" style="20" hidden="1"/>
    <col min="5638" max="5638" width="3" style="20" hidden="1"/>
    <col min="5639" max="5888" width="9.140625" style="20" hidden="1"/>
    <col min="5889" max="5889" width="2.85546875" style="20" hidden="1"/>
    <col min="5890" max="5890" width="3.140625" style="20" hidden="1"/>
    <col min="5891" max="5891" width="69.28515625" style="20" hidden="1"/>
    <col min="5892" max="5893" width="18.28515625" style="20" hidden="1"/>
    <col min="5894" max="5894" width="3" style="20" hidden="1"/>
    <col min="5895" max="6144" width="9.140625" style="20" hidden="1"/>
    <col min="6145" max="6145" width="2.85546875" style="20" hidden="1"/>
    <col min="6146" max="6146" width="3.140625" style="20" hidden="1"/>
    <col min="6147" max="6147" width="69.28515625" style="20" hidden="1"/>
    <col min="6148" max="6149" width="18.28515625" style="20" hidden="1"/>
    <col min="6150" max="6150" width="3" style="20" hidden="1"/>
    <col min="6151" max="6400" width="9.140625" style="20" hidden="1"/>
    <col min="6401" max="6401" width="2.85546875" style="20" hidden="1"/>
    <col min="6402" max="6402" width="3.140625" style="20" hidden="1"/>
    <col min="6403" max="6403" width="69.28515625" style="20" hidden="1"/>
    <col min="6404" max="6405" width="18.28515625" style="20" hidden="1"/>
    <col min="6406" max="6406" width="3" style="20" hidden="1"/>
    <col min="6407" max="6656" width="9.140625" style="20" hidden="1"/>
    <col min="6657" max="6657" width="2.85546875" style="20" hidden="1"/>
    <col min="6658" max="6658" width="3.140625" style="20" hidden="1"/>
    <col min="6659" max="6659" width="69.28515625" style="20" hidden="1"/>
    <col min="6660" max="6661" width="18.28515625" style="20" hidden="1"/>
    <col min="6662" max="6662" width="3" style="20" hidden="1"/>
    <col min="6663" max="6912" width="9.140625" style="20" hidden="1"/>
    <col min="6913" max="6913" width="2.85546875" style="20" hidden="1"/>
    <col min="6914" max="6914" width="3.140625" style="20" hidden="1"/>
    <col min="6915" max="6915" width="69.28515625" style="20" hidden="1"/>
    <col min="6916" max="6917" width="18.28515625" style="20" hidden="1"/>
    <col min="6918" max="6918" width="3" style="20" hidden="1"/>
    <col min="6919" max="7168" width="9.140625" style="20" hidden="1"/>
    <col min="7169" max="7169" width="2.85546875" style="20" hidden="1"/>
    <col min="7170" max="7170" width="3.140625" style="20" hidden="1"/>
    <col min="7171" max="7171" width="69.28515625" style="20" hidden="1"/>
    <col min="7172" max="7173" width="18.28515625" style="20" hidden="1"/>
    <col min="7174" max="7174" width="3" style="20" hidden="1"/>
    <col min="7175" max="7424" width="9.140625" style="20" hidden="1"/>
    <col min="7425" max="7425" width="2.85546875" style="20" hidden="1"/>
    <col min="7426" max="7426" width="3.140625" style="20" hidden="1"/>
    <col min="7427" max="7427" width="69.28515625" style="20" hidden="1"/>
    <col min="7428" max="7429" width="18.28515625" style="20" hidden="1"/>
    <col min="7430" max="7430" width="3" style="20" hidden="1"/>
    <col min="7431" max="7680" width="9.140625" style="20" hidden="1"/>
    <col min="7681" max="7681" width="2.85546875" style="20" hidden="1"/>
    <col min="7682" max="7682" width="3.140625" style="20" hidden="1"/>
    <col min="7683" max="7683" width="69.28515625" style="20" hidden="1"/>
    <col min="7684" max="7685" width="18.28515625" style="20" hidden="1"/>
    <col min="7686" max="7686" width="3" style="20" hidden="1"/>
    <col min="7687" max="7936" width="9.140625" style="20" hidden="1"/>
    <col min="7937" max="7937" width="2.85546875" style="20" hidden="1"/>
    <col min="7938" max="7938" width="3.140625" style="20" hidden="1"/>
    <col min="7939" max="7939" width="69.28515625" style="20" hidden="1"/>
    <col min="7940" max="7941" width="18.28515625" style="20" hidden="1"/>
    <col min="7942" max="7942" width="3" style="20" hidden="1"/>
    <col min="7943" max="8192" width="9.140625" style="20" hidden="1"/>
    <col min="8193" max="8193" width="2.85546875" style="20" hidden="1"/>
    <col min="8194" max="8194" width="3.140625" style="20" hidden="1"/>
    <col min="8195" max="8195" width="69.28515625" style="20" hidden="1"/>
    <col min="8196" max="8197" width="18.28515625" style="20" hidden="1"/>
    <col min="8198" max="8198" width="3" style="20" hidden="1"/>
    <col min="8199" max="8448" width="9.140625" style="20" hidden="1"/>
    <col min="8449" max="8449" width="2.85546875" style="20" hidden="1"/>
    <col min="8450" max="8450" width="3.140625" style="20" hidden="1"/>
    <col min="8451" max="8451" width="69.28515625" style="20" hidden="1"/>
    <col min="8452" max="8453" width="18.28515625" style="20" hidden="1"/>
    <col min="8454" max="8454" width="3" style="20" hidden="1"/>
    <col min="8455" max="8704" width="9.140625" style="20" hidden="1"/>
    <col min="8705" max="8705" width="2.85546875" style="20" hidden="1"/>
    <col min="8706" max="8706" width="3.140625" style="20" hidden="1"/>
    <col min="8707" max="8707" width="69.28515625" style="20" hidden="1"/>
    <col min="8708" max="8709" width="18.28515625" style="20" hidden="1"/>
    <col min="8710" max="8710" width="3" style="20" hidden="1"/>
    <col min="8711" max="8960" width="9.140625" style="20" hidden="1"/>
    <col min="8961" max="8961" width="2.85546875" style="20" hidden="1"/>
    <col min="8962" max="8962" width="3.140625" style="20" hidden="1"/>
    <col min="8963" max="8963" width="69.28515625" style="20" hidden="1"/>
    <col min="8964" max="8965" width="18.28515625" style="20" hidden="1"/>
    <col min="8966" max="8966" width="3" style="20" hidden="1"/>
    <col min="8967" max="9216" width="9.140625" style="20" hidden="1"/>
    <col min="9217" max="9217" width="2.85546875" style="20" hidden="1"/>
    <col min="9218" max="9218" width="3.140625" style="20" hidden="1"/>
    <col min="9219" max="9219" width="69.28515625" style="20" hidden="1"/>
    <col min="9220" max="9221" width="18.28515625" style="20" hidden="1"/>
    <col min="9222" max="9222" width="3" style="20" hidden="1"/>
    <col min="9223" max="9472" width="9.140625" style="20" hidden="1"/>
    <col min="9473" max="9473" width="2.85546875" style="20" hidden="1"/>
    <col min="9474" max="9474" width="3.140625" style="20" hidden="1"/>
    <col min="9475" max="9475" width="69.28515625" style="20" hidden="1"/>
    <col min="9476" max="9477" width="18.28515625" style="20" hidden="1"/>
    <col min="9478" max="9478" width="3" style="20" hidden="1"/>
    <col min="9479" max="9728" width="9.140625" style="20" hidden="1"/>
    <col min="9729" max="9729" width="2.85546875" style="20" hidden="1"/>
    <col min="9730" max="9730" width="3.140625" style="20" hidden="1"/>
    <col min="9731" max="9731" width="69.28515625" style="20" hidden="1"/>
    <col min="9732" max="9733" width="18.28515625" style="20" hidden="1"/>
    <col min="9734" max="9734" width="3" style="20" hidden="1"/>
    <col min="9735" max="9984" width="9.140625" style="20" hidden="1"/>
    <col min="9985" max="9985" width="2.85546875" style="20" hidden="1"/>
    <col min="9986" max="9986" width="3.140625" style="20" hidden="1"/>
    <col min="9987" max="9987" width="69.28515625" style="20" hidden="1"/>
    <col min="9988" max="9989" width="18.28515625" style="20" hidden="1"/>
    <col min="9990" max="9990" width="3" style="20" hidden="1"/>
    <col min="9991" max="10240" width="9.140625" style="20" hidden="1"/>
    <col min="10241" max="10241" width="2.85546875" style="20" hidden="1"/>
    <col min="10242" max="10242" width="3.140625" style="20" hidden="1"/>
    <col min="10243" max="10243" width="69.28515625" style="20" hidden="1"/>
    <col min="10244" max="10245" width="18.28515625" style="20" hidden="1"/>
    <col min="10246" max="10246" width="3" style="20" hidden="1"/>
    <col min="10247" max="10496" width="9.140625" style="20" hidden="1"/>
    <col min="10497" max="10497" width="2.85546875" style="20" hidden="1"/>
    <col min="10498" max="10498" width="3.140625" style="20" hidden="1"/>
    <col min="10499" max="10499" width="69.28515625" style="20" hidden="1"/>
    <col min="10500" max="10501" width="18.28515625" style="20" hidden="1"/>
    <col min="10502" max="10502" width="3" style="20" hidden="1"/>
    <col min="10503" max="10752" width="9.140625" style="20" hidden="1"/>
    <col min="10753" max="10753" width="2.85546875" style="20" hidden="1"/>
    <col min="10754" max="10754" width="3.140625" style="20" hidden="1"/>
    <col min="10755" max="10755" width="69.28515625" style="20" hidden="1"/>
    <col min="10756" max="10757" width="18.28515625" style="20" hidden="1"/>
    <col min="10758" max="10758" width="3" style="20" hidden="1"/>
    <col min="10759" max="11008" width="9.140625" style="20" hidden="1"/>
    <col min="11009" max="11009" width="2.85546875" style="20" hidden="1"/>
    <col min="11010" max="11010" width="3.140625" style="20" hidden="1"/>
    <col min="11011" max="11011" width="69.28515625" style="20" hidden="1"/>
    <col min="11012" max="11013" width="18.28515625" style="20" hidden="1"/>
    <col min="11014" max="11014" width="3" style="20" hidden="1"/>
    <col min="11015" max="11264" width="9.140625" style="20" hidden="1"/>
    <col min="11265" max="11265" width="2.85546875" style="20" hidden="1"/>
    <col min="11266" max="11266" width="3.140625" style="20" hidden="1"/>
    <col min="11267" max="11267" width="69.28515625" style="20" hidden="1"/>
    <col min="11268" max="11269" width="18.28515625" style="20" hidden="1"/>
    <col min="11270" max="11270" width="3" style="20" hidden="1"/>
    <col min="11271" max="11520" width="9.140625" style="20" hidden="1"/>
    <col min="11521" max="11521" width="2.85546875" style="20" hidden="1"/>
    <col min="11522" max="11522" width="3.140625" style="20" hidden="1"/>
    <col min="11523" max="11523" width="69.28515625" style="20" hidden="1"/>
    <col min="11524" max="11525" width="18.28515625" style="20" hidden="1"/>
    <col min="11526" max="11526" width="3" style="20" hidden="1"/>
    <col min="11527" max="11776" width="9.140625" style="20" hidden="1"/>
    <col min="11777" max="11777" width="2.85546875" style="20" hidden="1"/>
    <col min="11778" max="11778" width="3.140625" style="20" hidden="1"/>
    <col min="11779" max="11779" width="69.28515625" style="20" hidden="1"/>
    <col min="11780" max="11781" width="18.28515625" style="20" hidden="1"/>
    <col min="11782" max="11782" width="3" style="20" hidden="1"/>
    <col min="11783" max="12032" width="9.140625" style="20" hidden="1"/>
    <col min="12033" max="12033" width="2.85546875" style="20" hidden="1"/>
    <col min="12034" max="12034" width="3.140625" style="20" hidden="1"/>
    <col min="12035" max="12035" width="69.28515625" style="20" hidden="1"/>
    <col min="12036" max="12037" width="18.28515625" style="20" hidden="1"/>
    <col min="12038" max="12038" width="3" style="20" hidden="1"/>
    <col min="12039" max="12288" width="9.140625" style="20" hidden="1"/>
    <col min="12289" max="12289" width="2.85546875" style="20" hidden="1"/>
    <col min="12290" max="12290" width="3.140625" style="20" hidden="1"/>
    <col min="12291" max="12291" width="69.28515625" style="20" hidden="1"/>
    <col min="12292" max="12293" width="18.28515625" style="20" hidden="1"/>
    <col min="12294" max="12294" width="3" style="20" hidden="1"/>
    <col min="12295" max="12544" width="9.140625" style="20" hidden="1"/>
    <col min="12545" max="12545" width="2.85546875" style="20" hidden="1"/>
    <col min="12546" max="12546" width="3.140625" style="20" hidden="1"/>
    <col min="12547" max="12547" width="69.28515625" style="20" hidden="1"/>
    <col min="12548" max="12549" width="18.28515625" style="20" hidden="1"/>
    <col min="12550" max="12550" width="3" style="20" hidden="1"/>
    <col min="12551" max="12800" width="9.140625" style="20" hidden="1"/>
    <col min="12801" max="12801" width="2.85546875" style="20" hidden="1"/>
    <col min="12802" max="12802" width="3.140625" style="20" hidden="1"/>
    <col min="12803" max="12803" width="69.28515625" style="20" hidden="1"/>
    <col min="12804" max="12805" width="18.28515625" style="20" hidden="1"/>
    <col min="12806" max="12806" width="3" style="20" hidden="1"/>
    <col min="12807" max="13056" width="9.140625" style="20" hidden="1"/>
    <col min="13057" max="13057" width="2.85546875" style="20" hidden="1"/>
    <col min="13058" max="13058" width="3.140625" style="20" hidden="1"/>
    <col min="13059" max="13059" width="69.28515625" style="20" hidden="1"/>
    <col min="13060" max="13061" width="18.28515625" style="20" hidden="1"/>
    <col min="13062" max="13062" width="3" style="20" hidden="1"/>
    <col min="13063" max="13312" width="9.140625" style="20" hidden="1"/>
    <col min="13313" max="13313" width="2.85546875" style="20" hidden="1"/>
    <col min="13314" max="13314" width="3.140625" style="20" hidden="1"/>
    <col min="13315" max="13315" width="69.28515625" style="20" hidden="1"/>
    <col min="13316" max="13317" width="18.28515625" style="20" hidden="1"/>
    <col min="13318" max="13318" width="3" style="20" hidden="1"/>
    <col min="13319" max="13568" width="9.140625" style="20" hidden="1"/>
    <col min="13569" max="13569" width="2.85546875" style="20" hidden="1"/>
    <col min="13570" max="13570" width="3.140625" style="20" hidden="1"/>
    <col min="13571" max="13571" width="69.28515625" style="20" hidden="1"/>
    <col min="13572" max="13573" width="18.28515625" style="20" hidden="1"/>
    <col min="13574" max="13574" width="3" style="20" hidden="1"/>
    <col min="13575" max="13824" width="9.140625" style="20" hidden="1"/>
    <col min="13825" max="13825" width="2.85546875" style="20" hidden="1"/>
    <col min="13826" max="13826" width="3.140625" style="20" hidden="1"/>
    <col min="13827" max="13827" width="69.28515625" style="20" hidden="1"/>
    <col min="13828" max="13829" width="18.28515625" style="20" hidden="1"/>
    <col min="13830" max="13830" width="3" style="20" hidden="1"/>
    <col min="13831" max="14080" width="9.140625" style="20" hidden="1"/>
    <col min="14081" max="14081" width="2.85546875" style="20" hidden="1"/>
    <col min="14082" max="14082" width="3.140625" style="20" hidden="1"/>
    <col min="14083" max="14083" width="69.28515625" style="20" hidden="1"/>
    <col min="14084" max="14085" width="18.28515625" style="20" hidden="1"/>
    <col min="14086" max="14086" width="3" style="20" hidden="1"/>
    <col min="14087" max="14336" width="9.140625" style="20" hidden="1"/>
    <col min="14337" max="14337" width="2.85546875" style="20" hidden="1"/>
    <col min="14338" max="14338" width="3.140625" style="20" hidden="1"/>
    <col min="14339" max="14339" width="69.28515625" style="20" hidden="1"/>
    <col min="14340" max="14341" width="18.28515625" style="20" hidden="1"/>
    <col min="14342" max="14342" width="3" style="20" hidden="1"/>
    <col min="14343" max="14592" width="9.140625" style="20" hidden="1"/>
    <col min="14593" max="14593" width="2.85546875" style="20" hidden="1"/>
    <col min="14594" max="14594" width="3.140625" style="20" hidden="1"/>
    <col min="14595" max="14595" width="69.28515625" style="20" hidden="1"/>
    <col min="14596" max="14597" width="18.28515625" style="20" hidden="1"/>
    <col min="14598" max="14598" width="3" style="20" hidden="1"/>
    <col min="14599" max="14848" width="9.140625" style="20" hidden="1"/>
    <col min="14849" max="14849" width="2.85546875" style="20" hidden="1"/>
    <col min="14850" max="14850" width="3.140625" style="20" hidden="1"/>
    <col min="14851" max="14851" width="69.28515625" style="20" hidden="1"/>
    <col min="14852" max="14853" width="18.28515625" style="20" hidden="1"/>
    <col min="14854" max="14854" width="3" style="20" hidden="1"/>
    <col min="14855" max="15104" width="9.140625" style="20" hidden="1"/>
    <col min="15105" max="15105" width="2.85546875" style="20" hidden="1"/>
    <col min="15106" max="15106" width="3.140625" style="20" hidden="1"/>
    <col min="15107" max="15107" width="69.28515625" style="20" hidden="1"/>
    <col min="15108" max="15109" width="18.28515625" style="20" hidden="1"/>
    <col min="15110" max="15110" width="3" style="20" hidden="1"/>
    <col min="15111" max="15360" width="9.140625" style="20" hidden="1"/>
    <col min="15361" max="15361" width="2.85546875" style="20" hidden="1"/>
    <col min="15362" max="15362" width="3.140625" style="20" hidden="1"/>
    <col min="15363" max="15363" width="69.28515625" style="20" hidden="1"/>
    <col min="15364" max="15365" width="18.28515625" style="20" hidden="1"/>
    <col min="15366" max="15366" width="3" style="20" hidden="1"/>
    <col min="15367" max="15616" width="9.140625" style="20" hidden="1"/>
    <col min="15617" max="15617" width="2.85546875" style="20" hidden="1"/>
    <col min="15618" max="15618" width="3.140625" style="20" hidden="1"/>
    <col min="15619" max="15619" width="69.28515625" style="20" hidden="1"/>
    <col min="15620" max="15621" width="18.28515625" style="20" hidden="1"/>
    <col min="15622" max="15622" width="3" style="20" hidden="1"/>
    <col min="15623" max="15872" width="9.140625" style="20" hidden="1"/>
    <col min="15873" max="15873" width="2.85546875" style="20" hidden="1"/>
    <col min="15874" max="15874" width="3.140625" style="20" hidden="1"/>
    <col min="15875" max="15875" width="69.28515625" style="20" hidden="1"/>
    <col min="15876" max="15877" width="18.28515625" style="20" hidden="1"/>
    <col min="15878" max="15878" width="3" style="20" hidden="1"/>
    <col min="15879" max="16128" width="9.140625" style="20" hidden="1"/>
    <col min="16129" max="16129" width="2.85546875" style="20" hidden="1"/>
    <col min="16130" max="16130" width="3.140625" style="20" hidden="1"/>
    <col min="16131" max="16131" width="69.28515625" style="20" hidden="1"/>
    <col min="16132" max="16133" width="18.28515625" style="20" hidden="1"/>
    <col min="16134" max="16135" width="3" style="20" hidden="1"/>
    <col min="16136" max="16384" width="9.140625" style="20" hidden="1"/>
  </cols>
  <sheetData>
    <row r="1" spans="1:6" s="19" customFormat="1" ht="14.25" x14ac:dyDescent="0.25">
      <c r="A1" s="28"/>
      <c r="B1" s="29"/>
      <c r="C1" s="30"/>
      <c r="D1" s="30"/>
      <c r="E1" s="30"/>
      <c r="F1" s="31"/>
    </row>
    <row r="2" spans="1:6" s="19" customFormat="1" ht="14.25" x14ac:dyDescent="0.25">
      <c r="A2" s="28"/>
      <c r="B2" s="29"/>
      <c r="C2" s="30"/>
      <c r="D2" s="30"/>
      <c r="E2" s="30"/>
      <c r="F2" s="31"/>
    </row>
    <row r="3" spans="1:6" s="19" customFormat="1" ht="14.25" x14ac:dyDescent="0.25">
      <c r="A3" s="28"/>
      <c r="B3" s="29"/>
      <c r="C3" s="30"/>
      <c r="D3" s="30"/>
      <c r="E3" s="30"/>
      <c r="F3" s="31"/>
    </row>
    <row r="4" spans="1:6" s="19" customFormat="1" ht="14.25" x14ac:dyDescent="0.25">
      <c r="A4" s="28"/>
      <c r="B4" s="29"/>
      <c r="C4" s="30"/>
      <c r="D4" s="30"/>
      <c r="E4" s="30"/>
      <c r="F4" s="31"/>
    </row>
    <row r="5" spans="1:6" ht="6" customHeight="1" x14ac:dyDescent="0.25">
      <c r="A5" s="31"/>
      <c r="B5" s="32"/>
      <c r="C5" s="31"/>
      <c r="D5" s="31"/>
      <c r="E5" s="31"/>
      <c r="F5" s="31"/>
    </row>
    <row r="6" spans="1:6" ht="14.25" x14ac:dyDescent="0.25">
      <c r="A6" s="31"/>
      <c r="B6" s="33" t="s">
        <v>3</v>
      </c>
      <c r="C6" s="31"/>
      <c r="D6" s="31"/>
      <c r="E6" s="31"/>
      <c r="F6" s="31"/>
    </row>
    <row r="7" spans="1:6" ht="14.25" x14ac:dyDescent="0.25">
      <c r="A7" s="31"/>
      <c r="B7" s="33" t="s">
        <v>47</v>
      </c>
      <c r="C7" s="31"/>
      <c r="D7" s="31"/>
      <c r="E7" s="31"/>
      <c r="F7" s="31"/>
    </row>
    <row r="8" spans="1:6" ht="14.25" x14ac:dyDescent="0.25">
      <c r="A8" s="31"/>
      <c r="B8" s="34" t="str">
        <f>'KM1'!B8</f>
        <v>Data de Atualização: 30/06/2026</v>
      </c>
      <c r="C8" s="31"/>
      <c r="D8" s="31"/>
      <c r="E8" s="31"/>
      <c r="F8" s="31"/>
    </row>
    <row r="9" spans="1:6" s="21" customFormat="1" ht="14.25" x14ac:dyDescent="0.25">
      <c r="A9" s="35"/>
      <c r="B9" s="33"/>
      <c r="C9" s="36"/>
      <c r="D9" s="37"/>
      <c r="E9" s="37" t="s">
        <v>33</v>
      </c>
      <c r="F9" s="31"/>
    </row>
    <row r="10" spans="1:6" s="21" customFormat="1" ht="24" customHeight="1" x14ac:dyDescent="0.25">
      <c r="A10" s="35"/>
      <c r="B10" s="36"/>
      <c r="C10" s="36"/>
      <c r="D10" s="190" t="s">
        <v>133</v>
      </c>
      <c r="E10" s="190"/>
      <c r="F10" s="31"/>
    </row>
    <row r="11" spans="1:6" ht="27" customHeight="1" x14ac:dyDescent="0.25">
      <c r="A11" s="31"/>
      <c r="B11" s="46"/>
      <c r="C11" s="47"/>
      <c r="D11" s="96">
        <v>46203</v>
      </c>
      <c r="E11" s="96">
        <v>46112</v>
      </c>
      <c r="F11" s="31"/>
    </row>
    <row r="12" spans="1:6" ht="22.5" customHeight="1" x14ac:dyDescent="0.25">
      <c r="A12" s="31"/>
      <c r="B12" s="52">
        <v>1</v>
      </c>
      <c r="C12" s="53" t="s">
        <v>4</v>
      </c>
      <c r="D12" s="54">
        <v>0</v>
      </c>
      <c r="E12" s="54">
        <v>0</v>
      </c>
      <c r="F12" s="31"/>
    </row>
    <row r="13" spans="1:6" ht="17.25" customHeight="1" x14ac:dyDescent="0.25">
      <c r="A13" s="31"/>
      <c r="B13" s="38" t="s">
        <v>5</v>
      </c>
      <c r="C13" s="39" t="s">
        <v>43</v>
      </c>
      <c r="D13" s="40">
        <v>0</v>
      </c>
      <c r="E13" s="40">
        <v>0</v>
      </c>
      <c r="F13" s="31"/>
    </row>
    <row r="14" spans="1:6" ht="17.25" customHeight="1" x14ac:dyDescent="0.25">
      <c r="A14" s="31"/>
      <c r="B14" s="38" t="s">
        <v>6</v>
      </c>
      <c r="C14" s="39" t="s">
        <v>44</v>
      </c>
      <c r="D14" s="40">
        <v>0</v>
      </c>
      <c r="E14" s="40">
        <v>0</v>
      </c>
      <c r="F14" s="31"/>
    </row>
    <row r="15" spans="1:6" ht="17.25" customHeight="1" x14ac:dyDescent="0.25">
      <c r="A15" s="31"/>
      <c r="B15" s="38" t="s">
        <v>7</v>
      </c>
      <c r="C15" s="39" t="s">
        <v>45</v>
      </c>
      <c r="D15" s="40">
        <v>0</v>
      </c>
      <c r="E15" s="40">
        <v>0</v>
      </c>
      <c r="F15" s="31"/>
    </row>
    <row r="16" spans="1:6" ht="17.25" customHeight="1" x14ac:dyDescent="0.25">
      <c r="A16" s="31"/>
      <c r="B16" s="38" t="s">
        <v>8</v>
      </c>
      <c r="C16" s="39" t="s">
        <v>46</v>
      </c>
      <c r="D16" s="40">
        <v>0</v>
      </c>
      <c r="E16" s="40">
        <v>0</v>
      </c>
      <c r="F16" s="31"/>
    </row>
    <row r="17" spans="1:8" ht="22.5" customHeight="1" x14ac:dyDescent="0.25">
      <c r="A17" s="31"/>
      <c r="B17" s="52">
        <v>2</v>
      </c>
      <c r="C17" s="53" t="s">
        <v>51</v>
      </c>
      <c r="D17" s="54">
        <v>0</v>
      </c>
      <c r="E17" s="54">
        <v>0</v>
      </c>
      <c r="F17" s="31"/>
    </row>
    <row r="18" spans="1:8" ht="22.5" customHeight="1" x14ac:dyDescent="0.25">
      <c r="A18" s="31"/>
      <c r="B18" s="52">
        <v>3</v>
      </c>
      <c r="C18" s="53" t="s">
        <v>52</v>
      </c>
      <c r="D18" s="54">
        <v>0</v>
      </c>
      <c r="E18" s="54">
        <v>0</v>
      </c>
      <c r="F18" s="31"/>
    </row>
    <row r="19" spans="1:8" ht="22.5" customHeight="1" x14ac:dyDescent="0.25">
      <c r="A19" s="31"/>
      <c r="B19" s="52">
        <v>4</v>
      </c>
      <c r="C19" s="53" t="s">
        <v>53</v>
      </c>
      <c r="D19" s="54">
        <v>0</v>
      </c>
      <c r="E19" s="54">
        <v>0</v>
      </c>
      <c r="F19" s="31"/>
    </row>
    <row r="20" spans="1:8" ht="22.5" customHeight="1" x14ac:dyDescent="0.25">
      <c r="A20" s="31"/>
      <c r="B20" s="52">
        <v>5</v>
      </c>
      <c r="C20" s="53" t="s">
        <v>184</v>
      </c>
      <c r="D20" s="54"/>
      <c r="E20" s="54"/>
      <c r="F20" s="31"/>
    </row>
    <row r="21" spans="1:8" ht="22.5" customHeight="1" x14ac:dyDescent="0.25">
      <c r="A21" s="31"/>
      <c r="B21" s="52">
        <v>6</v>
      </c>
      <c r="C21" s="53" t="s">
        <v>185</v>
      </c>
      <c r="D21" s="54"/>
      <c r="E21" s="54"/>
      <c r="F21" s="31"/>
    </row>
    <row r="22" spans="1:8" ht="22.5" customHeight="1" x14ac:dyDescent="0.25">
      <c r="A22" s="31"/>
      <c r="B22" s="48">
        <v>9</v>
      </c>
      <c r="C22" s="49" t="s">
        <v>9</v>
      </c>
      <c r="D22" s="50">
        <f>+SUM(D12:D19)-D12</f>
        <v>0</v>
      </c>
      <c r="E22" s="50">
        <f>+SUM(E12:E19)-E12</f>
        <v>0</v>
      </c>
      <c r="F22" s="31"/>
    </row>
    <row r="23" spans="1:8" s="24" customFormat="1" ht="12.75" hidden="1" customHeight="1" x14ac:dyDescent="0.25">
      <c r="A23" s="57"/>
      <c r="B23" s="88"/>
      <c r="C23" s="57"/>
      <c r="D23" s="57"/>
      <c r="E23" s="57"/>
      <c r="F23" s="57"/>
      <c r="G23" s="57"/>
      <c r="H23" s="57"/>
    </row>
    <row r="24" spans="1:8" ht="14.25" hidden="1" x14ac:dyDescent="0.25">
      <c r="A24" s="31"/>
      <c r="B24" s="41"/>
      <c r="C24" s="42"/>
      <c r="D24" s="27"/>
      <c r="E24" s="27"/>
      <c r="F24" s="31"/>
    </row>
    <row r="25" spans="1:8" ht="14.25" hidden="1" x14ac:dyDescent="0.25">
      <c r="A25" s="31"/>
      <c r="B25" s="43"/>
      <c r="C25" s="42"/>
      <c r="D25" s="27"/>
      <c r="E25" s="27"/>
      <c r="F25" s="31"/>
    </row>
    <row r="26" spans="1:8" ht="14.25" hidden="1" x14ac:dyDescent="0.25">
      <c r="A26" s="31"/>
      <c r="B26" s="43"/>
      <c r="C26" s="42"/>
      <c r="D26" s="27"/>
      <c r="E26" s="27"/>
      <c r="F26" s="31"/>
    </row>
    <row r="27" spans="1:8" ht="14.25" hidden="1" x14ac:dyDescent="0.25">
      <c r="A27" s="31"/>
      <c r="B27" s="44"/>
      <c r="C27" s="31"/>
      <c r="D27" s="45"/>
      <c r="E27" s="45"/>
      <c r="F27" s="31"/>
    </row>
    <row r="28" spans="1:8" ht="14.25" hidden="1" x14ac:dyDescent="0.25"/>
    <row r="29" spans="1:8" ht="14.25" hidden="1" x14ac:dyDescent="0.25"/>
    <row r="30" spans="1:8" ht="14.25" hidden="1" x14ac:dyDescent="0.25"/>
    <row r="31" spans="1:8" ht="14.25" hidden="1" x14ac:dyDescent="0.25"/>
    <row r="32" spans="1:8" ht="14.25" hidden="1" x14ac:dyDescent="0.25"/>
    <row r="33" spans="2:2" ht="14.25" hidden="1" x14ac:dyDescent="0.25"/>
    <row r="34" spans="2:2" ht="14.25" hidden="1" x14ac:dyDescent="0.25"/>
    <row r="35" spans="2:2" ht="14.25" hidden="1" x14ac:dyDescent="0.25"/>
    <row r="36" spans="2:2" ht="14.25" hidden="1" x14ac:dyDescent="0.25"/>
    <row r="37" spans="2:2" ht="14.25" hidden="1" x14ac:dyDescent="0.25"/>
    <row r="38" spans="2:2" ht="14.25" hidden="1" x14ac:dyDescent="0.25"/>
    <row r="39" spans="2:2" ht="14.25" hidden="1" x14ac:dyDescent="0.25">
      <c r="B39" s="20"/>
    </row>
    <row r="40" spans="2:2" ht="14.25" hidden="1" x14ac:dyDescent="0.25">
      <c r="B40" s="20"/>
    </row>
    <row r="41" spans="2:2" ht="14.25" hidden="1" x14ac:dyDescent="0.25">
      <c r="B41" s="20"/>
    </row>
    <row r="42" spans="2:2" ht="14.25" hidden="1" x14ac:dyDescent="0.25">
      <c r="B42" s="20"/>
    </row>
    <row r="43" spans="2:2" ht="14.25" hidden="1" x14ac:dyDescent="0.25">
      <c r="B43" s="20"/>
    </row>
    <row r="44" spans="2:2" ht="14.25" hidden="1" x14ac:dyDescent="0.25">
      <c r="B44" s="20"/>
    </row>
    <row r="45" spans="2:2" ht="14.25" hidden="1" x14ac:dyDescent="0.25">
      <c r="B45" s="20"/>
    </row>
    <row r="46" spans="2:2" ht="14.25" hidden="1" x14ac:dyDescent="0.25">
      <c r="B46" s="20"/>
    </row>
    <row r="55" spans="2:2" ht="0" hidden="1" customHeight="1" x14ac:dyDescent="0.25">
      <c r="B55" s="20"/>
    </row>
    <row r="56" spans="2:2" ht="0" hidden="1" customHeight="1" x14ac:dyDescent="0.25">
      <c r="B56" s="20"/>
    </row>
    <row r="57" spans="2:2" ht="0" hidden="1" customHeight="1" x14ac:dyDescent="0.25">
      <c r="B57" s="20"/>
    </row>
    <row r="58" spans="2:2" ht="0" hidden="1" customHeight="1" x14ac:dyDescent="0.25">
      <c r="B58" s="20"/>
    </row>
    <row r="59" spans="2:2" ht="0" hidden="1" customHeight="1" x14ac:dyDescent="0.25">
      <c r="B59" s="20"/>
    </row>
    <row r="60" spans="2:2" ht="0" hidden="1" customHeight="1" x14ac:dyDescent="0.25">
      <c r="B60" s="20"/>
    </row>
    <row r="61" spans="2:2" ht="0" hidden="1" customHeight="1" x14ac:dyDescent="0.25">
      <c r="B61" s="20"/>
    </row>
    <row r="62" spans="2:2" ht="0" hidden="1" customHeight="1" x14ac:dyDescent="0.25">
      <c r="B62" s="20"/>
    </row>
    <row r="63" spans="2:2" ht="0" hidden="1" customHeight="1" x14ac:dyDescent="0.25">
      <c r="B63" s="20"/>
    </row>
    <row r="64" spans="2:2" ht="0" hidden="1" customHeight="1" x14ac:dyDescent="0.25">
      <c r="B64" s="20"/>
    </row>
    <row r="65" spans="2:2" ht="0" hidden="1" customHeight="1" x14ac:dyDescent="0.25">
      <c r="B65" s="20"/>
    </row>
    <row r="66" spans="2:2" ht="0" hidden="1" customHeight="1" x14ac:dyDescent="0.25">
      <c r="B66" s="20"/>
    </row>
    <row r="67" spans="2:2" ht="0" hidden="1" customHeight="1" x14ac:dyDescent="0.25">
      <c r="B67" s="20"/>
    </row>
    <row r="68" spans="2:2" ht="0" hidden="1" customHeight="1" x14ac:dyDescent="0.25">
      <c r="B68" s="20"/>
    </row>
    <row r="69" spans="2:2" ht="0" hidden="1" customHeight="1" x14ac:dyDescent="0.25">
      <c r="B69" s="20"/>
    </row>
    <row r="70" spans="2:2" ht="0" hidden="1" customHeight="1" x14ac:dyDescent="0.25">
      <c r="B70" s="20"/>
    </row>
    <row r="71" spans="2:2" ht="0" hidden="1" customHeight="1" x14ac:dyDescent="0.25">
      <c r="B71" s="20"/>
    </row>
    <row r="72" spans="2:2" ht="0" hidden="1" customHeight="1" x14ac:dyDescent="0.25">
      <c r="B72" s="20"/>
    </row>
    <row r="73" spans="2:2" ht="0" hidden="1" customHeight="1" x14ac:dyDescent="0.25">
      <c r="B73" s="20"/>
    </row>
    <row r="74" spans="2:2" ht="0" hidden="1" customHeight="1" x14ac:dyDescent="0.25">
      <c r="B74" s="20"/>
    </row>
    <row r="75" spans="2:2" ht="0" hidden="1" customHeight="1" x14ac:dyDescent="0.25">
      <c r="B75" s="20"/>
    </row>
    <row r="76" spans="2:2" ht="0" hidden="1" customHeight="1" x14ac:dyDescent="0.25">
      <c r="B76" s="20"/>
    </row>
    <row r="77" spans="2:2" ht="0" hidden="1" customHeight="1" x14ac:dyDescent="0.25">
      <c r="B77" s="20"/>
    </row>
    <row r="78" spans="2:2" ht="0" hidden="1" customHeight="1" x14ac:dyDescent="0.25">
      <c r="B78" s="20"/>
    </row>
    <row r="79" spans="2:2" ht="0" hidden="1" customHeight="1" x14ac:dyDescent="0.25">
      <c r="B79" s="20"/>
    </row>
    <row r="80" spans="2:2" ht="0" hidden="1" customHeight="1" x14ac:dyDescent="0.25">
      <c r="B80" s="20"/>
    </row>
    <row r="81" spans="2:2" ht="0" hidden="1" customHeight="1" x14ac:dyDescent="0.25">
      <c r="B81" s="20"/>
    </row>
    <row r="82" spans="2:2" ht="0" hidden="1" customHeight="1" x14ac:dyDescent="0.25">
      <c r="B82" s="20"/>
    </row>
    <row r="87" spans="2:2" ht="0" hidden="1" customHeight="1" x14ac:dyDescent="0.25">
      <c r="B87" s="20"/>
    </row>
    <row r="88" spans="2:2" ht="0" hidden="1" customHeight="1" x14ac:dyDescent="0.25">
      <c r="B88" s="20"/>
    </row>
  </sheetData>
  <mergeCells count="1">
    <mergeCell ref="D10:E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&amp;L_x000D_&amp;1#&amp;"Aptos"&amp;10&amp;K0000FF #INTERNO#</oddFooter>
  </headerFooter>
  <ignoredErrors>
    <ignoredError sqref="D22:E22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8A3E-F9F2-48C7-8323-BD61CD9C0B3C}">
  <sheetPr codeName="Planilha5"/>
  <dimension ref="A1:WVR116"/>
  <sheetViews>
    <sheetView showGridLines="0" zoomScale="90" zoomScaleNormal="90" workbookViewId="0">
      <selection activeCell="F1" sqref="F1"/>
    </sheetView>
  </sheetViews>
  <sheetFormatPr defaultColWidth="0" defaultRowHeight="16.5" customHeight="1" zeroHeight="1" x14ac:dyDescent="0.25"/>
  <cols>
    <col min="1" max="1" width="1.140625" style="24" customWidth="1"/>
    <col min="2" max="2" width="3.5703125" style="23" customWidth="1"/>
    <col min="3" max="3" width="44" style="24" customWidth="1"/>
    <col min="4" max="7" width="13.42578125" style="24" customWidth="1"/>
    <col min="8" max="8" width="1.140625" style="24" customWidth="1"/>
    <col min="9" max="256" width="9.140625" style="24" hidden="1"/>
    <col min="257" max="257" width="2.85546875" style="24" hidden="1"/>
    <col min="258" max="258" width="3.5703125" style="24" hidden="1"/>
    <col min="259" max="259" width="36.5703125" style="24" hidden="1"/>
    <col min="260" max="263" width="14.42578125" style="24" hidden="1"/>
    <col min="264" max="264" width="2.85546875" style="24" hidden="1"/>
    <col min="265" max="512" width="9.140625" style="24" hidden="1"/>
    <col min="513" max="513" width="2.85546875" style="24" hidden="1"/>
    <col min="514" max="514" width="3.5703125" style="24" hidden="1"/>
    <col min="515" max="515" width="36.5703125" style="24" hidden="1"/>
    <col min="516" max="519" width="14.42578125" style="24" hidden="1"/>
    <col min="520" max="520" width="2.85546875" style="24" hidden="1"/>
    <col min="521" max="768" width="9.140625" style="24" hidden="1"/>
    <col min="769" max="769" width="2.85546875" style="24" hidden="1"/>
    <col min="770" max="770" width="3.5703125" style="24" hidden="1"/>
    <col min="771" max="771" width="36.5703125" style="24" hidden="1"/>
    <col min="772" max="775" width="14.42578125" style="24" hidden="1"/>
    <col min="776" max="776" width="2.85546875" style="24" hidden="1"/>
    <col min="777" max="1024" width="9.140625" style="24" hidden="1"/>
    <col min="1025" max="1025" width="2.85546875" style="24" hidden="1"/>
    <col min="1026" max="1026" width="3.5703125" style="24" hidden="1"/>
    <col min="1027" max="1027" width="36.5703125" style="24" hidden="1"/>
    <col min="1028" max="1031" width="14.42578125" style="24" hidden="1"/>
    <col min="1032" max="1032" width="2.85546875" style="24" hidden="1"/>
    <col min="1033" max="1280" width="9.140625" style="24" hidden="1"/>
    <col min="1281" max="1281" width="2.85546875" style="24" hidden="1"/>
    <col min="1282" max="1282" width="3.5703125" style="24" hidden="1"/>
    <col min="1283" max="1283" width="36.5703125" style="24" hidden="1"/>
    <col min="1284" max="1287" width="14.42578125" style="24" hidden="1"/>
    <col min="1288" max="1288" width="2.85546875" style="24" hidden="1"/>
    <col min="1289" max="1536" width="9.140625" style="24" hidden="1"/>
    <col min="1537" max="1537" width="2.85546875" style="24" hidden="1"/>
    <col min="1538" max="1538" width="3.5703125" style="24" hidden="1"/>
    <col min="1539" max="1539" width="36.5703125" style="24" hidden="1"/>
    <col min="1540" max="1543" width="14.42578125" style="24" hidden="1"/>
    <col min="1544" max="1544" width="2.85546875" style="24" hidden="1"/>
    <col min="1545" max="1792" width="9.140625" style="24" hidden="1"/>
    <col min="1793" max="1793" width="2.85546875" style="24" hidden="1"/>
    <col min="1794" max="1794" width="3.5703125" style="24" hidden="1"/>
    <col min="1795" max="1795" width="36.5703125" style="24" hidden="1"/>
    <col min="1796" max="1799" width="14.42578125" style="24" hidden="1"/>
    <col min="1800" max="1800" width="2.85546875" style="24" hidden="1"/>
    <col min="1801" max="2048" width="9.140625" style="24" hidden="1"/>
    <col min="2049" max="2049" width="2.85546875" style="24" hidden="1"/>
    <col min="2050" max="2050" width="3.5703125" style="24" hidden="1"/>
    <col min="2051" max="2051" width="36.5703125" style="24" hidden="1"/>
    <col min="2052" max="2055" width="14.42578125" style="24" hidden="1"/>
    <col min="2056" max="2056" width="2.85546875" style="24" hidden="1"/>
    <col min="2057" max="2304" width="9.140625" style="24" hidden="1"/>
    <col min="2305" max="2305" width="2.85546875" style="24" hidden="1"/>
    <col min="2306" max="2306" width="3.5703125" style="24" hidden="1"/>
    <col min="2307" max="2307" width="36.5703125" style="24" hidden="1"/>
    <col min="2308" max="2311" width="14.42578125" style="24" hidden="1"/>
    <col min="2312" max="2312" width="2.85546875" style="24" hidden="1"/>
    <col min="2313" max="2560" width="9.140625" style="24" hidden="1"/>
    <col min="2561" max="2561" width="2.85546875" style="24" hidden="1"/>
    <col min="2562" max="2562" width="3.5703125" style="24" hidden="1"/>
    <col min="2563" max="2563" width="36.5703125" style="24" hidden="1"/>
    <col min="2564" max="2567" width="14.42578125" style="24" hidden="1"/>
    <col min="2568" max="2568" width="2.85546875" style="24" hidden="1"/>
    <col min="2569" max="2816" width="9.140625" style="24" hidden="1"/>
    <col min="2817" max="2817" width="2.85546875" style="24" hidden="1"/>
    <col min="2818" max="2818" width="3.5703125" style="24" hidden="1"/>
    <col min="2819" max="2819" width="36.5703125" style="24" hidden="1"/>
    <col min="2820" max="2823" width="14.42578125" style="24" hidden="1"/>
    <col min="2824" max="2824" width="2.85546875" style="24" hidden="1"/>
    <col min="2825" max="3072" width="9.140625" style="24" hidden="1"/>
    <col min="3073" max="3073" width="2.85546875" style="24" hidden="1"/>
    <col min="3074" max="3074" width="3.5703125" style="24" hidden="1"/>
    <col min="3075" max="3075" width="36.5703125" style="24" hidden="1"/>
    <col min="3076" max="3079" width="14.42578125" style="24" hidden="1"/>
    <col min="3080" max="3080" width="2.85546875" style="24" hidden="1"/>
    <col min="3081" max="3328" width="9.140625" style="24" hidden="1"/>
    <col min="3329" max="3329" width="2.85546875" style="24" hidden="1"/>
    <col min="3330" max="3330" width="3.5703125" style="24" hidden="1"/>
    <col min="3331" max="3331" width="36.5703125" style="24" hidden="1"/>
    <col min="3332" max="3335" width="14.42578125" style="24" hidden="1"/>
    <col min="3336" max="3336" width="2.85546875" style="24" hidden="1"/>
    <col min="3337" max="3584" width="9.140625" style="24" hidden="1"/>
    <col min="3585" max="3585" width="2.85546875" style="24" hidden="1"/>
    <col min="3586" max="3586" width="3.5703125" style="24" hidden="1"/>
    <col min="3587" max="3587" width="36.5703125" style="24" hidden="1"/>
    <col min="3588" max="3591" width="14.42578125" style="24" hidden="1"/>
    <col min="3592" max="3592" width="2.85546875" style="24" hidden="1"/>
    <col min="3593" max="3840" width="9.140625" style="24" hidden="1"/>
    <col min="3841" max="3841" width="2.85546875" style="24" hidden="1"/>
    <col min="3842" max="3842" width="3.5703125" style="24" hidden="1"/>
    <col min="3843" max="3843" width="36.5703125" style="24" hidden="1"/>
    <col min="3844" max="3847" width="14.42578125" style="24" hidden="1"/>
    <col min="3848" max="3848" width="2.85546875" style="24" hidden="1"/>
    <col min="3849" max="4096" width="9.140625" style="24" hidden="1"/>
    <col min="4097" max="4097" width="2.85546875" style="24" hidden="1"/>
    <col min="4098" max="4098" width="3.5703125" style="24" hidden="1"/>
    <col min="4099" max="4099" width="36.5703125" style="24" hidden="1"/>
    <col min="4100" max="4103" width="14.42578125" style="24" hidden="1"/>
    <col min="4104" max="4104" width="2.85546875" style="24" hidden="1"/>
    <col min="4105" max="4352" width="9.140625" style="24" hidden="1"/>
    <col min="4353" max="4353" width="2.85546875" style="24" hidden="1"/>
    <col min="4354" max="4354" width="3.5703125" style="24" hidden="1"/>
    <col min="4355" max="4355" width="36.5703125" style="24" hidden="1"/>
    <col min="4356" max="4359" width="14.42578125" style="24" hidden="1"/>
    <col min="4360" max="4360" width="2.85546875" style="24" hidden="1"/>
    <col min="4361" max="4608" width="9.140625" style="24" hidden="1"/>
    <col min="4609" max="4609" width="2.85546875" style="24" hidden="1"/>
    <col min="4610" max="4610" width="3.5703125" style="24" hidden="1"/>
    <col min="4611" max="4611" width="36.5703125" style="24" hidden="1"/>
    <col min="4612" max="4615" width="14.42578125" style="24" hidden="1"/>
    <col min="4616" max="4616" width="2.85546875" style="24" hidden="1"/>
    <col min="4617" max="4864" width="9.140625" style="24" hidden="1"/>
    <col min="4865" max="4865" width="2.85546875" style="24" hidden="1"/>
    <col min="4866" max="4866" width="3.5703125" style="24" hidden="1"/>
    <col min="4867" max="4867" width="36.5703125" style="24" hidden="1"/>
    <col min="4868" max="4871" width="14.42578125" style="24" hidden="1"/>
    <col min="4872" max="4872" width="2.85546875" style="24" hidden="1"/>
    <col min="4873" max="5120" width="9.140625" style="24" hidden="1"/>
    <col min="5121" max="5121" width="2.85546875" style="24" hidden="1"/>
    <col min="5122" max="5122" width="3.5703125" style="24" hidden="1"/>
    <col min="5123" max="5123" width="36.5703125" style="24" hidden="1"/>
    <col min="5124" max="5127" width="14.42578125" style="24" hidden="1"/>
    <col min="5128" max="5128" width="2.85546875" style="24" hidden="1"/>
    <col min="5129" max="5376" width="9.140625" style="24" hidden="1"/>
    <col min="5377" max="5377" width="2.85546875" style="24" hidden="1"/>
    <col min="5378" max="5378" width="3.5703125" style="24" hidden="1"/>
    <col min="5379" max="5379" width="36.5703125" style="24" hidden="1"/>
    <col min="5380" max="5383" width="14.42578125" style="24" hidden="1"/>
    <col min="5384" max="5384" width="2.85546875" style="24" hidden="1"/>
    <col min="5385" max="5632" width="9.140625" style="24" hidden="1"/>
    <col min="5633" max="5633" width="2.85546875" style="24" hidden="1"/>
    <col min="5634" max="5634" width="3.5703125" style="24" hidden="1"/>
    <col min="5635" max="5635" width="36.5703125" style="24" hidden="1"/>
    <col min="5636" max="5639" width="14.42578125" style="24" hidden="1"/>
    <col min="5640" max="5640" width="2.85546875" style="24" hidden="1"/>
    <col min="5641" max="5888" width="9.140625" style="24" hidden="1"/>
    <col min="5889" max="5889" width="2.85546875" style="24" hidden="1"/>
    <col min="5890" max="5890" width="3.5703125" style="24" hidden="1"/>
    <col min="5891" max="5891" width="36.5703125" style="24" hidden="1"/>
    <col min="5892" max="5895" width="14.42578125" style="24" hidden="1"/>
    <col min="5896" max="5896" width="2.85546875" style="24" hidden="1"/>
    <col min="5897" max="6144" width="9.140625" style="24" hidden="1"/>
    <col min="6145" max="6145" width="2.85546875" style="24" hidden="1"/>
    <col min="6146" max="6146" width="3.5703125" style="24" hidden="1"/>
    <col min="6147" max="6147" width="36.5703125" style="24" hidden="1"/>
    <col min="6148" max="6151" width="14.42578125" style="24" hidden="1"/>
    <col min="6152" max="6152" width="2.85546875" style="24" hidden="1"/>
    <col min="6153" max="6400" width="9.140625" style="24" hidden="1"/>
    <col min="6401" max="6401" width="2.85546875" style="24" hidden="1"/>
    <col min="6402" max="6402" width="3.5703125" style="24" hidden="1"/>
    <col min="6403" max="6403" width="36.5703125" style="24" hidden="1"/>
    <col min="6404" max="6407" width="14.42578125" style="24" hidden="1"/>
    <col min="6408" max="6408" width="2.85546875" style="24" hidden="1"/>
    <col min="6409" max="6656" width="9.140625" style="24" hidden="1"/>
    <col min="6657" max="6657" width="2.85546875" style="24" hidden="1"/>
    <col min="6658" max="6658" width="3.5703125" style="24" hidden="1"/>
    <col min="6659" max="6659" width="36.5703125" style="24" hidden="1"/>
    <col min="6660" max="6663" width="14.42578125" style="24" hidden="1"/>
    <col min="6664" max="6664" width="2.85546875" style="24" hidden="1"/>
    <col min="6665" max="6912" width="9.140625" style="24" hidden="1"/>
    <col min="6913" max="6913" width="2.85546875" style="24" hidden="1"/>
    <col min="6914" max="6914" width="3.5703125" style="24" hidden="1"/>
    <col min="6915" max="6915" width="36.5703125" style="24" hidden="1"/>
    <col min="6916" max="6919" width="14.42578125" style="24" hidden="1"/>
    <col min="6920" max="6920" width="2.85546875" style="24" hidden="1"/>
    <col min="6921" max="7168" width="9.140625" style="24" hidden="1"/>
    <col min="7169" max="7169" width="2.85546875" style="24" hidden="1"/>
    <col min="7170" max="7170" width="3.5703125" style="24" hidden="1"/>
    <col min="7171" max="7171" width="36.5703125" style="24" hidden="1"/>
    <col min="7172" max="7175" width="14.42578125" style="24" hidden="1"/>
    <col min="7176" max="7176" width="2.85546875" style="24" hidden="1"/>
    <col min="7177" max="7424" width="9.140625" style="24" hidden="1"/>
    <col min="7425" max="7425" width="2.85546875" style="24" hidden="1"/>
    <col min="7426" max="7426" width="3.5703125" style="24" hidden="1"/>
    <col min="7427" max="7427" width="36.5703125" style="24" hidden="1"/>
    <col min="7428" max="7431" width="14.42578125" style="24" hidden="1"/>
    <col min="7432" max="7432" width="2.85546875" style="24" hidden="1"/>
    <col min="7433" max="7680" width="9.140625" style="24" hidden="1"/>
    <col min="7681" max="7681" width="2.85546875" style="24" hidden="1"/>
    <col min="7682" max="7682" width="3.5703125" style="24" hidden="1"/>
    <col min="7683" max="7683" width="36.5703125" style="24" hidden="1"/>
    <col min="7684" max="7687" width="14.42578125" style="24" hidden="1"/>
    <col min="7688" max="7688" width="2.85546875" style="24" hidden="1"/>
    <col min="7689" max="7936" width="9.140625" style="24" hidden="1"/>
    <col min="7937" max="7937" width="2.85546875" style="24" hidden="1"/>
    <col min="7938" max="7938" width="3.5703125" style="24" hidden="1"/>
    <col min="7939" max="7939" width="36.5703125" style="24" hidden="1"/>
    <col min="7940" max="7943" width="14.42578125" style="24" hidden="1"/>
    <col min="7944" max="7944" width="2.85546875" style="24" hidden="1"/>
    <col min="7945" max="8192" width="9.140625" style="24" hidden="1"/>
    <col min="8193" max="8193" width="2.85546875" style="24" hidden="1"/>
    <col min="8194" max="8194" width="3.5703125" style="24" hidden="1"/>
    <col min="8195" max="8195" width="36.5703125" style="24" hidden="1"/>
    <col min="8196" max="8199" width="14.42578125" style="24" hidden="1"/>
    <col min="8200" max="8200" width="2.85546875" style="24" hidden="1"/>
    <col min="8201" max="8448" width="9.140625" style="24" hidden="1"/>
    <col min="8449" max="8449" width="2.85546875" style="24" hidden="1"/>
    <col min="8450" max="8450" width="3.5703125" style="24" hidden="1"/>
    <col min="8451" max="8451" width="36.5703125" style="24" hidden="1"/>
    <col min="8452" max="8455" width="14.42578125" style="24" hidden="1"/>
    <col min="8456" max="8456" width="2.85546875" style="24" hidden="1"/>
    <col min="8457" max="8704" width="9.140625" style="24" hidden="1"/>
    <col min="8705" max="8705" width="2.85546875" style="24" hidden="1"/>
    <col min="8706" max="8706" width="3.5703125" style="24" hidden="1"/>
    <col min="8707" max="8707" width="36.5703125" style="24" hidden="1"/>
    <col min="8708" max="8711" width="14.42578125" style="24" hidden="1"/>
    <col min="8712" max="8712" width="2.85546875" style="24" hidden="1"/>
    <col min="8713" max="8960" width="9.140625" style="24" hidden="1"/>
    <col min="8961" max="8961" width="2.85546875" style="24" hidden="1"/>
    <col min="8962" max="8962" width="3.5703125" style="24" hidden="1"/>
    <col min="8963" max="8963" width="36.5703125" style="24" hidden="1"/>
    <col min="8964" max="8967" width="14.42578125" style="24" hidden="1"/>
    <col min="8968" max="8968" width="2.85546875" style="24" hidden="1"/>
    <col min="8969" max="9216" width="9.140625" style="24" hidden="1"/>
    <col min="9217" max="9217" width="2.85546875" style="24" hidden="1"/>
    <col min="9218" max="9218" width="3.5703125" style="24" hidden="1"/>
    <col min="9219" max="9219" width="36.5703125" style="24" hidden="1"/>
    <col min="9220" max="9223" width="14.42578125" style="24" hidden="1"/>
    <col min="9224" max="9224" width="2.85546875" style="24" hidden="1"/>
    <col min="9225" max="9472" width="9.140625" style="24" hidden="1"/>
    <col min="9473" max="9473" width="2.85546875" style="24" hidden="1"/>
    <col min="9474" max="9474" width="3.5703125" style="24" hidden="1"/>
    <col min="9475" max="9475" width="36.5703125" style="24" hidden="1"/>
    <col min="9476" max="9479" width="14.42578125" style="24" hidden="1"/>
    <col min="9480" max="9480" width="2.85546875" style="24" hidden="1"/>
    <col min="9481" max="9728" width="9.140625" style="24" hidden="1"/>
    <col min="9729" max="9729" width="2.85546875" style="24" hidden="1"/>
    <col min="9730" max="9730" width="3.5703125" style="24" hidden="1"/>
    <col min="9731" max="9731" width="36.5703125" style="24" hidden="1"/>
    <col min="9732" max="9735" width="14.42578125" style="24" hidden="1"/>
    <col min="9736" max="9736" width="2.85546875" style="24" hidden="1"/>
    <col min="9737" max="9984" width="9.140625" style="24" hidden="1"/>
    <col min="9985" max="9985" width="2.85546875" style="24" hidden="1"/>
    <col min="9986" max="9986" width="3.5703125" style="24" hidden="1"/>
    <col min="9987" max="9987" width="36.5703125" style="24" hidden="1"/>
    <col min="9988" max="9991" width="14.42578125" style="24" hidden="1"/>
    <col min="9992" max="9992" width="2.85546875" style="24" hidden="1"/>
    <col min="9993" max="10240" width="9.140625" style="24" hidden="1"/>
    <col min="10241" max="10241" width="2.85546875" style="24" hidden="1"/>
    <col min="10242" max="10242" width="3.5703125" style="24" hidden="1"/>
    <col min="10243" max="10243" width="36.5703125" style="24" hidden="1"/>
    <col min="10244" max="10247" width="14.42578125" style="24" hidden="1"/>
    <col min="10248" max="10248" width="2.85546875" style="24" hidden="1"/>
    <col min="10249" max="10496" width="9.140625" style="24" hidden="1"/>
    <col min="10497" max="10497" width="2.85546875" style="24" hidden="1"/>
    <col min="10498" max="10498" width="3.5703125" style="24" hidden="1"/>
    <col min="10499" max="10499" width="36.5703125" style="24" hidden="1"/>
    <col min="10500" max="10503" width="14.42578125" style="24" hidden="1"/>
    <col min="10504" max="10504" width="2.85546875" style="24" hidden="1"/>
    <col min="10505" max="10752" width="9.140625" style="24" hidden="1"/>
    <col min="10753" max="10753" width="2.85546875" style="24" hidden="1"/>
    <col min="10754" max="10754" width="3.5703125" style="24" hidden="1"/>
    <col min="10755" max="10755" width="36.5703125" style="24" hidden="1"/>
    <col min="10756" max="10759" width="14.42578125" style="24" hidden="1"/>
    <col min="10760" max="10760" width="2.85546875" style="24" hidden="1"/>
    <col min="10761" max="11008" width="9.140625" style="24" hidden="1"/>
    <col min="11009" max="11009" width="2.85546875" style="24" hidden="1"/>
    <col min="11010" max="11010" width="3.5703125" style="24" hidden="1"/>
    <col min="11011" max="11011" width="36.5703125" style="24" hidden="1"/>
    <col min="11012" max="11015" width="14.42578125" style="24" hidden="1"/>
    <col min="11016" max="11016" width="2.85546875" style="24" hidden="1"/>
    <col min="11017" max="11264" width="9.140625" style="24" hidden="1"/>
    <col min="11265" max="11265" width="2.85546875" style="24" hidden="1"/>
    <col min="11266" max="11266" width="3.5703125" style="24" hidden="1"/>
    <col min="11267" max="11267" width="36.5703125" style="24" hidden="1"/>
    <col min="11268" max="11271" width="14.42578125" style="24" hidden="1"/>
    <col min="11272" max="11272" width="2.85546875" style="24" hidden="1"/>
    <col min="11273" max="11520" width="9.140625" style="24" hidden="1"/>
    <col min="11521" max="11521" width="2.85546875" style="24" hidden="1"/>
    <col min="11522" max="11522" width="3.5703125" style="24" hidden="1"/>
    <col min="11523" max="11523" width="36.5703125" style="24" hidden="1"/>
    <col min="11524" max="11527" width="14.42578125" style="24" hidden="1"/>
    <col min="11528" max="11528" width="2.85546875" style="24" hidden="1"/>
    <col min="11529" max="11776" width="9.140625" style="24" hidden="1"/>
    <col min="11777" max="11777" width="2.85546875" style="24" hidden="1"/>
    <col min="11778" max="11778" width="3.5703125" style="24" hidden="1"/>
    <col min="11779" max="11779" width="36.5703125" style="24" hidden="1"/>
    <col min="11780" max="11783" width="14.42578125" style="24" hidden="1"/>
    <col min="11784" max="11784" width="2.85546875" style="24" hidden="1"/>
    <col min="11785" max="12032" width="9.140625" style="24" hidden="1"/>
    <col min="12033" max="12033" width="2.85546875" style="24" hidden="1"/>
    <col min="12034" max="12034" width="3.5703125" style="24" hidden="1"/>
    <col min="12035" max="12035" width="36.5703125" style="24" hidden="1"/>
    <col min="12036" max="12039" width="14.42578125" style="24" hidden="1"/>
    <col min="12040" max="12040" width="2.85546875" style="24" hidden="1"/>
    <col min="12041" max="12288" width="9.140625" style="24" hidden="1"/>
    <col min="12289" max="12289" width="2.85546875" style="24" hidden="1"/>
    <col min="12290" max="12290" width="3.5703125" style="24" hidden="1"/>
    <col min="12291" max="12291" width="36.5703125" style="24" hidden="1"/>
    <col min="12292" max="12295" width="14.42578125" style="24" hidden="1"/>
    <col min="12296" max="12296" width="2.85546875" style="24" hidden="1"/>
    <col min="12297" max="12544" width="9.140625" style="24" hidden="1"/>
    <col min="12545" max="12545" width="2.85546875" style="24" hidden="1"/>
    <col min="12546" max="12546" width="3.5703125" style="24" hidden="1"/>
    <col min="12547" max="12547" width="36.5703125" style="24" hidden="1"/>
    <col min="12548" max="12551" width="14.42578125" style="24" hidden="1"/>
    <col min="12552" max="12552" width="2.85546875" style="24" hidden="1"/>
    <col min="12553" max="12800" width="9.140625" style="24" hidden="1"/>
    <col min="12801" max="12801" width="2.85546875" style="24" hidden="1"/>
    <col min="12802" max="12802" width="3.5703125" style="24" hidden="1"/>
    <col min="12803" max="12803" width="36.5703125" style="24" hidden="1"/>
    <col min="12804" max="12807" width="14.42578125" style="24" hidden="1"/>
    <col min="12808" max="12808" width="2.85546875" style="24" hidden="1"/>
    <col min="12809" max="13056" width="9.140625" style="24" hidden="1"/>
    <col min="13057" max="13057" width="2.85546875" style="24" hidden="1"/>
    <col min="13058" max="13058" width="3.5703125" style="24" hidden="1"/>
    <col min="13059" max="13059" width="36.5703125" style="24" hidden="1"/>
    <col min="13060" max="13063" width="14.42578125" style="24" hidden="1"/>
    <col min="13064" max="13064" width="2.85546875" style="24" hidden="1"/>
    <col min="13065" max="13312" width="9.140625" style="24" hidden="1"/>
    <col min="13313" max="13313" width="2.85546875" style="24" hidden="1"/>
    <col min="13314" max="13314" width="3.5703125" style="24" hidden="1"/>
    <col min="13315" max="13315" width="36.5703125" style="24" hidden="1"/>
    <col min="13316" max="13319" width="14.42578125" style="24" hidden="1"/>
    <col min="13320" max="13320" width="2.85546875" style="24" hidden="1"/>
    <col min="13321" max="13568" width="9.140625" style="24" hidden="1"/>
    <col min="13569" max="13569" width="2.85546875" style="24" hidden="1"/>
    <col min="13570" max="13570" width="3.5703125" style="24" hidden="1"/>
    <col min="13571" max="13571" width="36.5703125" style="24" hidden="1"/>
    <col min="13572" max="13575" width="14.42578125" style="24" hidden="1"/>
    <col min="13576" max="13576" width="2.85546875" style="24" hidden="1"/>
    <col min="13577" max="13824" width="9.140625" style="24" hidden="1"/>
    <col min="13825" max="13825" width="2.85546875" style="24" hidden="1"/>
    <col min="13826" max="13826" width="3.5703125" style="24" hidden="1"/>
    <col min="13827" max="13827" width="36.5703125" style="24" hidden="1"/>
    <col min="13828" max="13831" width="14.42578125" style="24" hidden="1"/>
    <col min="13832" max="13832" width="2.85546875" style="24" hidden="1"/>
    <col min="13833" max="14080" width="9.140625" style="24" hidden="1"/>
    <col min="14081" max="14081" width="2.85546875" style="24" hidden="1"/>
    <col min="14082" max="14082" width="3.5703125" style="24" hidden="1"/>
    <col min="14083" max="14083" width="36.5703125" style="24" hidden="1"/>
    <col min="14084" max="14087" width="14.42578125" style="24" hidden="1"/>
    <col min="14088" max="14088" width="2.85546875" style="24" hidden="1"/>
    <col min="14089" max="14336" width="9.140625" style="24" hidden="1"/>
    <col min="14337" max="14337" width="2.85546875" style="24" hidden="1"/>
    <col min="14338" max="14338" width="3.5703125" style="24" hidden="1"/>
    <col min="14339" max="14339" width="36.5703125" style="24" hidden="1"/>
    <col min="14340" max="14343" width="14.42578125" style="24" hidden="1"/>
    <col min="14344" max="14344" width="2.85546875" style="24" hidden="1"/>
    <col min="14345" max="14592" width="9.140625" style="24" hidden="1"/>
    <col min="14593" max="14593" width="2.85546875" style="24" hidden="1"/>
    <col min="14594" max="14594" width="3.5703125" style="24" hidden="1"/>
    <col min="14595" max="14595" width="36.5703125" style="24" hidden="1"/>
    <col min="14596" max="14599" width="14.42578125" style="24" hidden="1"/>
    <col min="14600" max="14600" width="2.85546875" style="24" hidden="1"/>
    <col min="14601" max="14848" width="9.140625" style="24" hidden="1"/>
    <col min="14849" max="14849" width="2.85546875" style="24" hidden="1"/>
    <col min="14850" max="14850" width="3.5703125" style="24" hidden="1"/>
    <col min="14851" max="14851" width="36.5703125" style="24" hidden="1"/>
    <col min="14852" max="14855" width="14.42578125" style="24" hidden="1"/>
    <col min="14856" max="14856" width="2.85546875" style="24" hidden="1"/>
    <col min="14857" max="15104" width="9.140625" style="24" hidden="1"/>
    <col min="15105" max="15105" width="2.85546875" style="24" hidden="1"/>
    <col min="15106" max="15106" width="3.5703125" style="24" hidden="1"/>
    <col min="15107" max="15107" width="36.5703125" style="24" hidden="1"/>
    <col min="15108" max="15111" width="14.42578125" style="24" hidden="1"/>
    <col min="15112" max="15112" width="2.85546875" style="24" hidden="1"/>
    <col min="15113" max="15360" width="9.140625" style="24" hidden="1"/>
    <col min="15361" max="15361" width="2.85546875" style="24" hidden="1"/>
    <col min="15362" max="15362" width="3.5703125" style="24" hidden="1"/>
    <col min="15363" max="15363" width="36.5703125" style="24" hidden="1"/>
    <col min="15364" max="15367" width="14.42578125" style="24" hidden="1"/>
    <col min="15368" max="15368" width="2.85546875" style="24" hidden="1"/>
    <col min="15369" max="15616" width="9.140625" style="24" hidden="1"/>
    <col min="15617" max="15617" width="2.85546875" style="24" hidden="1"/>
    <col min="15618" max="15618" width="3.5703125" style="24" hidden="1"/>
    <col min="15619" max="15619" width="36.5703125" style="24" hidden="1"/>
    <col min="15620" max="15623" width="14.42578125" style="24" hidden="1"/>
    <col min="15624" max="15624" width="2.85546875" style="24" hidden="1"/>
    <col min="15625" max="15872" width="9.140625" style="24" hidden="1"/>
    <col min="15873" max="15873" width="2.85546875" style="24" hidden="1"/>
    <col min="15874" max="15874" width="3.5703125" style="24" hidden="1"/>
    <col min="15875" max="15875" width="36.5703125" style="24" hidden="1"/>
    <col min="15876" max="15879" width="14.42578125" style="24" hidden="1"/>
    <col min="15880" max="15880" width="2.85546875" style="24" hidden="1"/>
    <col min="15881" max="16128" width="9.140625" style="24" hidden="1"/>
    <col min="16129" max="16129" width="2.85546875" style="24" hidden="1"/>
    <col min="16130" max="16130" width="3.5703125" style="24" hidden="1"/>
    <col min="16131" max="16131" width="36.5703125" style="24" hidden="1"/>
    <col min="16132" max="16135" width="14.42578125" style="24" hidden="1"/>
    <col min="16136" max="16136" width="2.85546875" style="24" hidden="1"/>
    <col min="16137" max="16137" width="14.42578125" style="24" hidden="1"/>
    <col min="16138" max="16138" width="2.85546875" style="24" hidden="1"/>
    <col min="16139" max="16384" width="9.140625" style="24" hidden="1"/>
  </cols>
  <sheetData>
    <row r="1" spans="1:10" ht="15" customHeight="1" x14ac:dyDescent="0.25">
      <c r="A1" s="57"/>
      <c r="B1" s="58"/>
      <c r="C1" s="57"/>
      <c r="D1" s="57"/>
      <c r="E1" s="57"/>
      <c r="F1" s="57"/>
      <c r="G1" s="57"/>
      <c r="H1" s="57"/>
    </row>
    <row r="2" spans="1:10" ht="15" customHeight="1" x14ac:dyDescent="0.25">
      <c r="A2" s="57"/>
      <c r="B2" s="58"/>
      <c r="C2" s="57"/>
      <c r="D2" s="57"/>
      <c r="E2" s="57"/>
      <c r="F2" s="57"/>
      <c r="G2" s="57"/>
      <c r="H2" s="57"/>
    </row>
    <row r="3" spans="1:10" ht="15" customHeight="1" x14ac:dyDescent="0.25">
      <c r="A3" s="57"/>
      <c r="B3" s="58"/>
      <c r="C3" s="57"/>
      <c r="D3" s="57"/>
      <c r="E3" s="57"/>
      <c r="F3" s="57"/>
      <c r="G3" s="57"/>
      <c r="H3" s="57"/>
    </row>
    <row r="4" spans="1:10" ht="15" customHeight="1" x14ac:dyDescent="0.25">
      <c r="A4" s="57"/>
      <c r="B4" s="57"/>
      <c r="C4" s="57"/>
      <c r="D4" s="57"/>
      <c r="E4" s="57"/>
      <c r="F4" s="57"/>
      <c r="G4" s="57"/>
      <c r="H4" s="57"/>
    </row>
    <row r="5" spans="1:10" ht="15" customHeight="1" x14ac:dyDescent="0.25">
      <c r="A5" s="57"/>
      <c r="B5" s="34" t="s">
        <v>171</v>
      </c>
      <c r="C5" s="57"/>
      <c r="D5" s="57"/>
      <c r="E5" s="57"/>
      <c r="F5" s="57"/>
      <c r="G5" s="57"/>
      <c r="H5" s="57"/>
    </row>
    <row r="6" spans="1:10" ht="15" customHeight="1" x14ac:dyDescent="0.25">
      <c r="A6" s="57"/>
      <c r="B6" s="34" t="s">
        <v>48</v>
      </c>
      <c r="C6" s="57"/>
      <c r="D6" s="57"/>
      <c r="E6" s="57"/>
      <c r="F6" s="57"/>
      <c r="G6" s="57"/>
      <c r="H6" s="57"/>
    </row>
    <row r="7" spans="1:10" ht="15" customHeight="1" x14ac:dyDescent="0.25">
      <c r="A7" s="57"/>
      <c r="B7" s="34" t="str">
        <f>'KM1'!B8</f>
        <v>Data de Atualização: 30/06/2026</v>
      </c>
      <c r="C7" s="57"/>
      <c r="D7" s="57"/>
      <c r="E7" s="57"/>
      <c r="F7" s="57"/>
      <c r="G7" s="57"/>
      <c r="H7" s="57"/>
    </row>
    <row r="8" spans="1:10" ht="16.5" customHeight="1" x14ac:dyDescent="0.25">
      <c r="A8" s="57"/>
      <c r="B8" s="58"/>
      <c r="C8" s="57"/>
      <c r="D8" s="57"/>
      <c r="E8" s="60"/>
      <c r="F8" s="57"/>
      <c r="G8" s="60" t="s">
        <v>33</v>
      </c>
      <c r="H8" s="57"/>
    </row>
    <row r="9" spans="1:10" ht="25.5" customHeight="1" x14ac:dyDescent="0.25">
      <c r="A9" s="57"/>
      <c r="B9" s="69"/>
      <c r="C9" s="70" t="s">
        <v>36</v>
      </c>
      <c r="D9" s="71"/>
      <c r="E9" s="71"/>
      <c r="F9" s="71"/>
      <c r="G9" s="71"/>
      <c r="H9" s="57"/>
    </row>
    <row r="10" spans="1:10" ht="27" customHeight="1" x14ac:dyDescent="0.25">
      <c r="A10" s="57"/>
      <c r="B10" s="58"/>
      <c r="C10" s="61"/>
      <c r="D10" s="191">
        <v>46203</v>
      </c>
      <c r="E10" s="192"/>
      <c r="F10" s="191">
        <v>46112</v>
      </c>
      <c r="G10" s="192"/>
      <c r="H10" s="57"/>
      <c r="J10" s="25"/>
    </row>
    <row r="11" spans="1:10" ht="25.5" customHeight="1" x14ac:dyDescent="0.25">
      <c r="A11" s="57"/>
      <c r="B11" s="72"/>
      <c r="C11" s="73" t="s">
        <v>37</v>
      </c>
      <c r="D11" s="74" t="s">
        <v>34</v>
      </c>
      <c r="E11" s="74" t="s">
        <v>35</v>
      </c>
      <c r="F11" s="74" t="s">
        <v>34</v>
      </c>
      <c r="G11" s="74" t="s">
        <v>35</v>
      </c>
      <c r="H11" s="57"/>
    </row>
    <row r="12" spans="1:10" ht="18" customHeight="1" x14ac:dyDescent="0.25">
      <c r="A12" s="57"/>
      <c r="B12" s="62"/>
      <c r="C12" s="63" t="s">
        <v>38</v>
      </c>
      <c r="D12" s="64" t="s">
        <v>26</v>
      </c>
      <c r="E12" s="64" t="s">
        <v>26</v>
      </c>
      <c r="F12" s="64" t="s">
        <v>26</v>
      </c>
      <c r="G12" s="64" t="s">
        <v>26</v>
      </c>
      <c r="H12" s="57"/>
    </row>
    <row r="13" spans="1:10" ht="18" customHeight="1" x14ac:dyDescent="0.25">
      <c r="A13" s="57"/>
      <c r="B13" s="62"/>
      <c r="C13" s="63" t="s">
        <v>39</v>
      </c>
      <c r="D13" s="64" t="s">
        <v>26</v>
      </c>
      <c r="E13" s="64" t="s">
        <v>26</v>
      </c>
      <c r="F13" s="64" t="s">
        <v>26</v>
      </c>
      <c r="G13" s="64" t="s">
        <v>26</v>
      </c>
      <c r="H13" s="57"/>
    </row>
    <row r="14" spans="1:10" ht="18" customHeight="1" x14ac:dyDescent="0.25">
      <c r="A14" s="57"/>
      <c r="B14" s="62"/>
      <c r="C14" s="63" t="s">
        <v>40</v>
      </c>
      <c r="D14" s="64" t="s">
        <v>26</v>
      </c>
      <c r="E14" s="64" t="s">
        <v>26</v>
      </c>
      <c r="F14" s="64" t="s">
        <v>26</v>
      </c>
      <c r="G14" s="64" t="s">
        <v>26</v>
      </c>
      <c r="H14" s="57"/>
    </row>
    <row r="15" spans="1:10" ht="18" customHeight="1" x14ac:dyDescent="0.25">
      <c r="A15" s="57"/>
      <c r="B15" s="65"/>
      <c r="C15" s="66" t="s">
        <v>41</v>
      </c>
      <c r="D15" s="67" t="s">
        <v>26</v>
      </c>
      <c r="E15" s="67" t="s">
        <v>26</v>
      </c>
      <c r="F15" s="67" t="s">
        <v>26</v>
      </c>
      <c r="G15" s="67" t="s">
        <v>26</v>
      </c>
      <c r="H15" s="57"/>
    </row>
    <row r="16" spans="1:10" ht="12.75" hidden="1" customHeight="1" x14ac:dyDescent="0.25">
      <c r="A16" s="57"/>
      <c r="B16" s="88"/>
      <c r="C16" s="57"/>
      <c r="D16" s="57"/>
      <c r="E16" s="57"/>
      <c r="F16" s="57"/>
      <c r="G16" s="57"/>
      <c r="H16" s="57"/>
    </row>
    <row r="17" spans="1:8" ht="9" hidden="1" customHeight="1" x14ac:dyDescent="0.25">
      <c r="A17" s="57"/>
      <c r="B17" s="68"/>
      <c r="C17" s="57"/>
      <c r="D17" s="57"/>
      <c r="E17" s="57"/>
      <c r="F17" s="57"/>
      <c r="G17" s="57"/>
      <c r="H17" s="57"/>
    </row>
    <row r="18" spans="1:8" ht="12.75" hidden="1" customHeight="1" x14ac:dyDescent="0.25">
      <c r="B18" s="26"/>
      <c r="C18" s="26"/>
      <c r="D18" s="26"/>
      <c r="E18" s="26"/>
      <c r="F18" s="26"/>
      <c r="G18" s="26"/>
    </row>
    <row r="19" spans="1:8" ht="12.75" hidden="1" customHeight="1" x14ac:dyDescent="0.25">
      <c r="B19" s="26"/>
      <c r="C19" s="26"/>
      <c r="D19" s="26"/>
      <c r="E19" s="26"/>
      <c r="F19" s="26"/>
      <c r="G19" s="26"/>
    </row>
    <row r="20" spans="1:8" ht="12.75" hidden="1" customHeight="1" x14ac:dyDescent="0.25">
      <c r="B20" s="26"/>
      <c r="C20" s="26"/>
      <c r="D20" s="26"/>
      <c r="E20" s="26"/>
      <c r="F20" s="26"/>
      <c r="G20" s="26"/>
    </row>
    <row r="21" spans="1:8" ht="16.5" hidden="1" customHeight="1" x14ac:dyDescent="0.25">
      <c r="B21" s="24"/>
    </row>
    <row r="33" spans="2:2" ht="16.5" hidden="1" customHeight="1" x14ac:dyDescent="0.25">
      <c r="B33" s="24"/>
    </row>
    <row r="34" spans="2:2" ht="16.5" hidden="1" customHeight="1" x14ac:dyDescent="0.25">
      <c r="B34" s="24"/>
    </row>
    <row r="35" spans="2:2" ht="16.5" hidden="1" customHeight="1" x14ac:dyDescent="0.25">
      <c r="B35" s="24"/>
    </row>
    <row r="36" spans="2:2" ht="16.5" hidden="1" customHeight="1" x14ac:dyDescent="0.25">
      <c r="B36" s="24"/>
    </row>
    <row r="37" spans="2:2" ht="16.5" hidden="1" customHeight="1" x14ac:dyDescent="0.25">
      <c r="B37" s="24"/>
    </row>
    <row r="38" spans="2:2" ht="16.5" hidden="1" customHeight="1" x14ac:dyDescent="0.25">
      <c r="B38" s="24"/>
    </row>
    <row r="39" spans="2:2" ht="16.5" hidden="1" customHeight="1" x14ac:dyDescent="0.25">
      <c r="B39" s="24"/>
    </row>
    <row r="40" spans="2:2" ht="16.5" hidden="1" customHeight="1" x14ac:dyDescent="0.25">
      <c r="B40" s="24"/>
    </row>
    <row r="41" spans="2:2" ht="16.5" hidden="1" customHeight="1" x14ac:dyDescent="0.25">
      <c r="B41" s="24"/>
    </row>
    <row r="42" spans="2:2" ht="16.5" hidden="1" customHeight="1" x14ac:dyDescent="0.25">
      <c r="B42" s="24"/>
    </row>
    <row r="43" spans="2:2" ht="16.5" hidden="1" customHeight="1" x14ac:dyDescent="0.25">
      <c r="B43" s="24"/>
    </row>
    <row r="44" spans="2:2" ht="16.5" hidden="1" customHeight="1" x14ac:dyDescent="0.25">
      <c r="B44" s="24"/>
    </row>
    <row r="45" spans="2:2" ht="16.5" hidden="1" customHeight="1" x14ac:dyDescent="0.25">
      <c r="B45" s="24"/>
    </row>
    <row r="46" spans="2:2" ht="16.5" hidden="1" customHeight="1" x14ac:dyDescent="0.25">
      <c r="B46" s="24"/>
    </row>
    <row r="47" spans="2:2" ht="16.5" hidden="1" customHeight="1" x14ac:dyDescent="0.25">
      <c r="B47" s="24"/>
    </row>
    <row r="48" spans="2:2" ht="16.5" hidden="1" customHeight="1" x14ac:dyDescent="0.25">
      <c r="B48" s="24"/>
    </row>
    <row r="49" spans="2:2" ht="16.5" hidden="1" customHeight="1" x14ac:dyDescent="0.25">
      <c r="B49" s="24"/>
    </row>
    <row r="50" spans="2:2" ht="16.5" hidden="1" customHeight="1" x14ac:dyDescent="0.25">
      <c r="B50" s="24"/>
    </row>
    <row r="51" spans="2:2" ht="16.5" hidden="1" customHeight="1" x14ac:dyDescent="0.25">
      <c r="B51" s="24"/>
    </row>
    <row r="52" spans="2:2" ht="16.5" hidden="1" customHeight="1" x14ac:dyDescent="0.25">
      <c r="B52" s="24"/>
    </row>
    <row r="53" spans="2:2" ht="16.5" hidden="1" customHeight="1" x14ac:dyDescent="0.25">
      <c r="B53" s="24"/>
    </row>
    <row r="54" spans="2:2" ht="16.5" hidden="1" customHeight="1" x14ac:dyDescent="0.25">
      <c r="B54" s="24"/>
    </row>
    <row r="55" spans="2:2" ht="16.5" hidden="1" customHeight="1" x14ac:dyDescent="0.25">
      <c r="B55" s="24"/>
    </row>
    <row r="56" spans="2:2" ht="16.5" hidden="1" customHeight="1" x14ac:dyDescent="0.25">
      <c r="B56" s="24"/>
    </row>
    <row r="57" spans="2:2" ht="16.5" hidden="1" customHeight="1" x14ac:dyDescent="0.25">
      <c r="B57" s="24"/>
    </row>
    <row r="58" spans="2:2" ht="16.5" hidden="1" customHeight="1" x14ac:dyDescent="0.25">
      <c r="B58" s="24"/>
    </row>
    <row r="59" spans="2:2" ht="16.5" hidden="1" customHeight="1" x14ac:dyDescent="0.25">
      <c r="B59" s="24"/>
    </row>
    <row r="60" spans="2:2" ht="16.5" hidden="1" customHeight="1" x14ac:dyDescent="0.25">
      <c r="B60" s="24"/>
    </row>
    <row r="61" spans="2:2" ht="16.5" hidden="1" customHeight="1" x14ac:dyDescent="0.25">
      <c r="B61" s="24"/>
    </row>
    <row r="62" spans="2:2" ht="16.5" hidden="1" customHeight="1" x14ac:dyDescent="0.25">
      <c r="B62" s="24"/>
    </row>
    <row r="63" spans="2:2" ht="16.5" hidden="1" customHeight="1" x14ac:dyDescent="0.25">
      <c r="B63" s="24"/>
    </row>
    <row r="64" spans="2:2" ht="16.5" hidden="1" customHeight="1" x14ac:dyDescent="0.25">
      <c r="B64" s="24"/>
    </row>
    <row r="65" spans="2:2" ht="16.5" hidden="1" customHeight="1" x14ac:dyDescent="0.25">
      <c r="B65" s="24"/>
    </row>
    <row r="66" spans="2:2" ht="16.5" hidden="1" customHeight="1" x14ac:dyDescent="0.25">
      <c r="B66" s="24"/>
    </row>
    <row r="67" spans="2:2" ht="16.5" hidden="1" customHeight="1" x14ac:dyDescent="0.25">
      <c r="B67" s="24"/>
    </row>
    <row r="68" spans="2:2" ht="16.5" hidden="1" customHeight="1" x14ac:dyDescent="0.25">
      <c r="B68" s="24"/>
    </row>
    <row r="69" spans="2:2" ht="16.5" hidden="1" customHeight="1" x14ac:dyDescent="0.25">
      <c r="B69" s="24"/>
    </row>
    <row r="70" spans="2:2" ht="16.5" hidden="1" customHeight="1" x14ac:dyDescent="0.25">
      <c r="B70" s="24"/>
    </row>
    <row r="71" spans="2:2" ht="16.5" hidden="1" customHeight="1" x14ac:dyDescent="0.25">
      <c r="B71" s="24"/>
    </row>
    <row r="72" spans="2:2" ht="16.5" hidden="1" customHeight="1" x14ac:dyDescent="0.25">
      <c r="B72" s="24"/>
    </row>
    <row r="73" spans="2:2" ht="16.5" hidden="1" customHeight="1" x14ac:dyDescent="0.25">
      <c r="B73" s="24"/>
    </row>
    <row r="74" spans="2:2" ht="16.5" hidden="1" customHeight="1" x14ac:dyDescent="0.25">
      <c r="B74" s="24"/>
    </row>
    <row r="75" spans="2:2" ht="16.5" hidden="1" customHeight="1" x14ac:dyDescent="0.25">
      <c r="B75" s="24"/>
    </row>
    <row r="76" spans="2:2" ht="16.5" hidden="1" customHeight="1" x14ac:dyDescent="0.25">
      <c r="B76" s="24"/>
    </row>
    <row r="77" spans="2:2" ht="16.5" hidden="1" customHeight="1" x14ac:dyDescent="0.25">
      <c r="B77" s="24"/>
    </row>
    <row r="78" spans="2:2" ht="16.5" hidden="1" customHeight="1" x14ac:dyDescent="0.25">
      <c r="B78" s="24"/>
    </row>
    <row r="79" spans="2:2" ht="16.5" hidden="1" customHeight="1" x14ac:dyDescent="0.25">
      <c r="B79" s="24"/>
    </row>
    <row r="80" spans="2:2" ht="16.5" hidden="1" customHeight="1" x14ac:dyDescent="0.25">
      <c r="B80" s="24"/>
    </row>
    <row r="81" spans="2:2" ht="16.5" hidden="1" customHeight="1" x14ac:dyDescent="0.25">
      <c r="B81" s="24"/>
    </row>
    <row r="82" spans="2:2" ht="16.5" hidden="1" customHeight="1" x14ac:dyDescent="0.25">
      <c r="B82" s="24"/>
    </row>
    <row r="83" spans="2:2" ht="16.5" hidden="1" customHeight="1" x14ac:dyDescent="0.25">
      <c r="B83" s="24"/>
    </row>
    <row r="84" spans="2:2" ht="16.5" hidden="1" customHeight="1" x14ac:dyDescent="0.25">
      <c r="B84" s="24"/>
    </row>
    <row r="85" spans="2:2" ht="16.5" hidden="1" customHeight="1" x14ac:dyDescent="0.25">
      <c r="B85" s="24"/>
    </row>
    <row r="86" spans="2:2" ht="16.5" hidden="1" customHeight="1" x14ac:dyDescent="0.25">
      <c r="B86" s="24"/>
    </row>
    <row r="87" spans="2:2" ht="16.5" hidden="1" customHeight="1" x14ac:dyDescent="0.25">
      <c r="B87" s="24"/>
    </row>
    <row r="88" spans="2:2" ht="16.5" hidden="1" customHeight="1" x14ac:dyDescent="0.25">
      <c r="B88" s="24"/>
    </row>
    <row r="89" spans="2:2" ht="16.5" hidden="1" customHeight="1" x14ac:dyDescent="0.25">
      <c r="B89" s="24"/>
    </row>
    <row r="90" spans="2:2" ht="16.5" hidden="1" customHeight="1" x14ac:dyDescent="0.25">
      <c r="B90" s="24"/>
    </row>
    <row r="91" spans="2:2" ht="16.5" hidden="1" customHeight="1" x14ac:dyDescent="0.25">
      <c r="B91" s="24"/>
    </row>
    <row r="92" spans="2:2" ht="16.5" hidden="1" customHeight="1" x14ac:dyDescent="0.25">
      <c r="B92" s="24"/>
    </row>
    <row r="93" spans="2:2" ht="16.5" hidden="1" customHeight="1" x14ac:dyDescent="0.25">
      <c r="B93" s="24"/>
    </row>
    <row r="94" spans="2:2" ht="16.5" hidden="1" customHeight="1" x14ac:dyDescent="0.25">
      <c r="B94" s="24"/>
    </row>
    <row r="95" spans="2:2" ht="16.5" hidden="1" customHeight="1" x14ac:dyDescent="0.25">
      <c r="B95" s="24"/>
    </row>
    <row r="96" spans="2:2" ht="16.5" hidden="1" customHeight="1" x14ac:dyDescent="0.25">
      <c r="B96" s="24"/>
    </row>
    <row r="97" spans="2:2" ht="16.5" hidden="1" customHeight="1" x14ac:dyDescent="0.25">
      <c r="B97" s="24"/>
    </row>
    <row r="98" spans="2:2" ht="16.5" hidden="1" customHeight="1" x14ac:dyDescent="0.25">
      <c r="B98" s="24"/>
    </row>
    <row r="99" spans="2:2" ht="16.5" hidden="1" customHeight="1" x14ac:dyDescent="0.25">
      <c r="B99" s="24"/>
    </row>
    <row r="100" spans="2:2" ht="16.5" hidden="1" customHeight="1" x14ac:dyDescent="0.25">
      <c r="B100" s="24"/>
    </row>
    <row r="101" spans="2:2" ht="16.5" hidden="1" customHeight="1" x14ac:dyDescent="0.25">
      <c r="B101" s="24"/>
    </row>
    <row r="102" spans="2:2" ht="16.5" hidden="1" customHeight="1" x14ac:dyDescent="0.25">
      <c r="B102" s="24"/>
    </row>
    <row r="103" spans="2:2" ht="16.5" hidden="1" customHeight="1" x14ac:dyDescent="0.25">
      <c r="B103" s="24"/>
    </row>
    <row r="104" spans="2:2" ht="16.5" hidden="1" customHeight="1" x14ac:dyDescent="0.25">
      <c r="B104" s="24"/>
    </row>
    <row r="105" spans="2:2" ht="16.5" hidden="1" customHeight="1" x14ac:dyDescent="0.25">
      <c r="B105" s="24"/>
    </row>
    <row r="106" spans="2:2" ht="16.5" hidden="1" customHeight="1" x14ac:dyDescent="0.25">
      <c r="B106" s="24"/>
    </row>
    <row r="107" spans="2:2" ht="16.5" hidden="1" customHeight="1" x14ac:dyDescent="0.25">
      <c r="B107" s="24"/>
    </row>
    <row r="108" spans="2:2" ht="16.5" hidden="1" customHeight="1" x14ac:dyDescent="0.25">
      <c r="B108" s="24"/>
    </row>
    <row r="109" spans="2:2" ht="16.5" hidden="1" customHeight="1" x14ac:dyDescent="0.25">
      <c r="B109" s="24"/>
    </row>
    <row r="110" spans="2:2" ht="16.5" hidden="1" customHeight="1" x14ac:dyDescent="0.25">
      <c r="B110" s="24"/>
    </row>
    <row r="111" spans="2:2" ht="16.5" hidden="1" customHeight="1" x14ac:dyDescent="0.25">
      <c r="B111" s="24"/>
    </row>
    <row r="112" spans="2:2" ht="16.5" hidden="1" customHeight="1" x14ac:dyDescent="0.25">
      <c r="B112" s="24"/>
    </row>
    <row r="113" spans="2:2" ht="16.5" hidden="1" customHeight="1" x14ac:dyDescent="0.25">
      <c r="B113" s="24"/>
    </row>
    <row r="114" spans="2:2" ht="16.5" hidden="1" customHeight="1" x14ac:dyDescent="0.25">
      <c r="B114" s="24"/>
    </row>
    <row r="115" spans="2:2" ht="16.5" hidden="1" customHeight="1" x14ac:dyDescent="0.25">
      <c r="B115" s="24"/>
    </row>
    <row r="116" spans="2:2" ht="16.5" hidden="1" customHeight="1" x14ac:dyDescent="0.25">
      <c r="B116" s="24"/>
    </row>
  </sheetData>
  <mergeCells count="2">
    <mergeCell ref="F10:G10"/>
    <mergeCell ref="D10:E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&amp;L_x000D_&amp;1#&amp;"Aptos"&amp;10&amp;K0000FF #INTERNO#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1FE6-7637-4D97-B429-A94596A122CA}">
  <dimension ref="A1:XFC87"/>
  <sheetViews>
    <sheetView showGridLines="0" zoomScale="93" zoomScaleNormal="93" workbookViewId="0">
      <selection activeCell="E14" sqref="E14"/>
    </sheetView>
  </sheetViews>
  <sheetFormatPr defaultColWidth="0" defaultRowHeight="0" customHeight="1" zeroHeight="1" x14ac:dyDescent="0.25"/>
  <cols>
    <col min="1" max="1" width="1.140625" style="20" customWidth="1"/>
    <col min="2" max="2" width="3.140625" style="22" bestFit="1" customWidth="1"/>
    <col min="3" max="3" width="51.42578125" style="20" customWidth="1"/>
    <col min="4" max="7" width="13.7109375" style="20" customWidth="1"/>
    <col min="8" max="8" width="1.140625" style="20" customWidth="1"/>
    <col min="9" max="258" width="9.140625" style="20" hidden="1"/>
    <col min="259" max="259" width="2.85546875" style="20" hidden="1"/>
    <col min="260" max="260" width="3.140625" style="20" hidden="1"/>
    <col min="261" max="261" width="69.28515625" style="20" hidden="1"/>
    <col min="262" max="263" width="18.28515625" style="20" hidden="1"/>
    <col min="264" max="264" width="3" style="20" hidden="1"/>
    <col min="265" max="514" width="9.140625" style="20" hidden="1"/>
    <col min="515" max="515" width="2.85546875" style="20" hidden="1"/>
    <col min="516" max="516" width="3.140625" style="20" hidden="1"/>
    <col min="517" max="517" width="69.28515625" style="20" hidden="1"/>
    <col min="518" max="519" width="18.28515625" style="20" hidden="1"/>
    <col min="520" max="520" width="3" style="20" hidden="1"/>
    <col min="521" max="770" width="9.140625" style="20" hidden="1"/>
    <col min="771" max="771" width="2.85546875" style="20" hidden="1"/>
    <col min="772" max="772" width="3.140625" style="20" hidden="1"/>
    <col min="773" max="773" width="69.28515625" style="20" hidden="1"/>
    <col min="774" max="775" width="18.28515625" style="20" hidden="1"/>
    <col min="776" max="776" width="3" style="20" hidden="1"/>
    <col min="777" max="1026" width="9.140625" style="20" hidden="1"/>
    <col min="1027" max="1027" width="2.85546875" style="20" hidden="1"/>
    <col min="1028" max="1028" width="3.140625" style="20" hidden="1"/>
    <col min="1029" max="1029" width="69.28515625" style="20" hidden="1"/>
    <col min="1030" max="1031" width="18.28515625" style="20" hidden="1"/>
    <col min="1032" max="1032" width="3" style="20" hidden="1"/>
    <col min="1033" max="1282" width="9.140625" style="20" hidden="1"/>
    <col min="1283" max="1283" width="2.85546875" style="20" hidden="1"/>
    <col min="1284" max="1284" width="3.140625" style="20" hidden="1"/>
    <col min="1285" max="1285" width="69.28515625" style="20" hidden="1"/>
    <col min="1286" max="1287" width="18.28515625" style="20" hidden="1"/>
    <col min="1288" max="1288" width="3" style="20" hidden="1"/>
    <col min="1289" max="1538" width="9.140625" style="20" hidden="1"/>
    <col min="1539" max="1539" width="2.85546875" style="20" hidden="1"/>
    <col min="1540" max="1540" width="3.140625" style="20" hidden="1"/>
    <col min="1541" max="1541" width="69.28515625" style="20" hidden="1"/>
    <col min="1542" max="1543" width="18.28515625" style="20" hidden="1"/>
    <col min="1544" max="1544" width="3" style="20" hidden="1"/>
    <col min="1545" max="1794" width="9.140625" style="20" hidden="1"/>
    <col min="1795" max="1795" width="2.85546875" style="20" hidden="1"/>
    <col min="1796" max="1796" width="3.140625" style="20" hidden="1"/>
    <col min="1797" max="1797" width="69.28515625" style="20" hidden="1"/>
    <col min="1798" max="1799" width="18.28515625" style="20" hidden="1"/>
    <col min="1800" max="1800" width="3" style="20" hidden="1"/>
    <col min="1801" max="2050" width="9.140625" style="20" hidden="1"/>
    <col min="2051" max="2051" width="2.85546875" style="20" hidden="1"/>
    <col min="2052" max="2052" width="3.140625" style="20" hidden="1"/>
    <col min="2053" max="2053" width="69.28515625" style="20" hidden="1"/>
    <col min="2054" max="2055" width="18.28515625" style="20" hidden="1"/>
    <col min="2056" max="2056" width="3" style="20" hidden="1"/>
    <col min="2057" max="2306" width="9.140625" style="20" hidden="1"/>
    <col min="2307" max="2307" width="2.85546875" style="20" hidden="1"/>
    <col min="2308" max="2308" width="3.140625" style="20" hidden="1"/>
    <col min="2309" max="2309" width="69.28515625" style="20" hidden="1"/>
    <col min="2310" max="2311" width="18.28515625" style="20" hidden="1"/>
    <col min="2312" max="2312" width="3" style="20" hidden="1"/>
    <col min="2313" max="2562" width="9.140625" style="20" hidden="1"/>
    <col min="2563" max="2563" width="2.85546875" style="20" hidden="1"/>
    <col min="2564" max="2564" width="3.140625" style="20" hidden="1"/>
    <col min="2565" max="2565" width="69.28515625" style="20" hidden="1"/>
    <col min="2566" max="2567" width="18.28515625" style="20" hidden="1"/>
    <col min="2568" max="2568" width="3" style="20" hidden="1"/>
    <col min="2569" max="2818" width="9.140625" style="20" hidden="1"/>
    <col min="2819" max="2819" width="2.85546875" style="20" hidden="1"/>
    <col min="2820" max="2820" width="3.140625" style="20" hidden="1"/>
    <col min="2821" max="2821" width="69.28515625" style="20" hidden="1"/>
    <col min="2822" max="2823" width="18.28515625" style="20" hidden="1"/>
    <col min="2824" max="2824" width="3" style="20" hidden="1"/>
    <col min="2825" max="3074" width="9.140625" style="20" hidden="1"/>
    <col min="3075" max="3075" width="2.85546875" style="20" hidden="1"/>
    <col min="3076" max="3076" width="3.140625" style="20" hidden="1"/>
    <col min="3077" max="3077" width="69.28515625" style="20" hidden="1"/>
    <col min="3078" max="3079" width="18.28515625" style="20" hidden="1"/>
    <col min="3080" max="3080" width="3" style="20" hidden="1"/>
    <col min="3081" max="3330" width="9.140625" style="20" hidden="1"/>
    <col min="3331" max="3331" width="2.85546875" style="20" hidden="1"/>
    <col min="3332" max="3332" width="3.140625" style="20" hidden="1"/>
    <col min="3333" max="3333" width="69.28515625" style="20" hidden="1"/>
    <col min="3334" max="3335" width="18.28515625" style="20" hidden="1"/>
    <col min="3336" max="3336" width="3" style="20" hidden="1"/>
    <col min="3337" max="3586" width="9.140625" style="20" hidden="1"/>
    <col min="3587" max="3587" width="2.85546875" style="20" hidden="1"/>
    <col min="3588" max="3588" width="3.140625" style="20" hidden="1"/>
    <col min="3589" max="3589" width="69.28515625" style="20" hidden="1"/>
    <col min="3590" max="3591" width="18.28515625" style="20" hidden="1"/>
    <col min="3592" max="3592" width="3" style="20" hidden="1"/>
    <col min="3593" max="3842" width="9.140625" style="20" hidden="1"/>
    <col min="3843" max="3843" width="2.85546875" style="20" hidden="1"/>
    <col min="3844" max="3844" width="3.140625" style="20" hidden="1"/>
    <col min="3845" max="3845" width="69.28515625" style="20" hidden="1"/>
    <col min="3846" max="3847" width="18.28515625" style="20" hidden="1"/>
    <col min="3848" max="3848" width="3" style="20" hidden="1"/>
    <col min="3849" max="4098" width="9.140625" style="20" hidden="1"/>
    <col min="4099" max="4099" width="2.85546875" style="20" hidden="1"/>
    <col min="4100" max="4100" width="3.140625" style="20" hidden="1"/>
    <col min="4101" max="4101" width="69.28515625" style="20" hidden="1"/>
    <col min="4102" max="4103" width="18.28515625" style="20" hidden="1"/>
    <col min="4104" max="4104" width="3" style="20" hidden="1"/>
    <col min="4105" max="4354" width="9.140625" style="20" hidden="1"/>
    <col min="4355" max="4355" width="2.85546875" style="20" hidden="1"/>
    <col min="4356" max="4356" width="3.140625" style="20" hidden="1"/>
    <col min="4357" max="4357" width="69.28515625" style="20" hidden="1"/>
    <col min="4358" max="4359" width="18.28515625" style="20" hidden="1"/>
    <col min="4360" max="4360" width="3" style="20" hidden="1"/>
    <col min="4361" max="4610" width="9.140625" style="20" hidden="1"/>
    <col min="4611" max="4611" width="2.85546875" style="20" hidden="1"/>
    <col min="4612" max="4612" width="3.140625" style="20" hidden="1"/>
    <col min="4613" max="4613" width="69.28515625" style="20" hidden="1"/>
    <col min="4614" max="4615" width="18.28515625" style="20" hidden="1"/>
    <col min="4616" max="4616" width="3" style="20" hidden="1"/>
    <col min="4617" max="4866" width="9.140625" style="20" hidden="1"/>
    <col min="4867" max="4867" width="2.85546875" style="20" hidden="1"/>
    <col min="4868" max="4868" width="3.140625" style="20" hidden="1"/>
    <col min="4869" max="4869" width="69.28515625" style="20" hidden="1"/>
    <col min="4870" max="4871" width="18.28515625" style="20" hidden="1"/>
    <col min="4872" max="4872" width="3" style="20" hidden="1"/>
    <col min="4873" max="5122" width="9.140625" style="20" hidden="1"/>
    <col min="5123" max="5123" width="2.85546875" style="20" hidden="1"/>
    <col min="5124" max="5124" width="3.140625" style="20" hidden="1"/>
    <col min="5125" max="5125" width="69.28515625" style="20" hidden="1"/>
    <col min="5126" max="5127" width="18.28515625" style="20" hidden="1"/>
    <col min="5128" max="5128" width="3" style="20" hidden="1"/>
    <col min="5129" max="5378" width="9.140625" style="20" hidden="1"/>
    <col min="5379" max="5379" width="2.85546875" style="20" hidden="1"/>
    <col min="5380" max="5380" width="3.140625" style="20" hidden="1"/>
    <col min="5381" max="5381" width="69.28515625" style="20" hidden="1"/>
    <col min="5382" max="5383" width="18.28515625" style="20" hidden="1"/>
    <col min="5384" max="5384" width="3" style="20" hidden="1"/>
    <col min="5385" max="5634" width="9.140625" style="20" hidden="1"/>
    <col min="5635" max="5635" width="2.85546875" style="20" hidden="1"/>
    <col min="5636" max="5636" width="3.140625" style="20" hidden="1"/>
    <col min="5637" max="5637" width="69.28515625" style="20" hidden="1"/>
    <col min="5638" max="5639" width="18.28515625" style="20" hidden="1"/>
    <col min="5640" max="5640" width="3" style="20" hidden="1"/>
    <col min="5641" max="5890" width="9.140625" style="20" hidden="1"/>
    <col min="5891" max="5891" width="2.85546875" style="20" hidden="1"/>
    <col min="5892" max="5892" width="3.140625" style="20" hidden="1"/>
    <col min="5893" max="5893" width="69.28515625" style="20" hidden="1"/>
    <col min="5894" max="5895" width="18.28515625" style="20" hidden="1"/>
    <col min="5896" max="5896" width="3" style="20" hidden="1"/>
    <col min="5897" max="6146" width="9.140625" style="20" hidden="1"/>
    <col min="6147" max="6147" width="2.85546875" style="20" hidden="1"/>
    <col min="6148" max="6148" width="3.140625" style="20" hidden="1"/>
    <col min="6149" max="6149" width="69.28515625" style="20" hidden="1"/>
    <col min="6150" max="6151" width="18.28515625" style="20" hidden="1"/>
    <col min="6152" max="6152" width="3" style="20" hidden="1"/>
    <col min="6153" max="6402" width="9.140625" style="20" hidden="1"/>
    <col min="6403" max="6403" width="2.85546875" style="20" hidden="1"/>
    <col min="6404" max="6404" width="3.140625" style="20" hidden="1"/>
    <col min="6405" max="6405" width="69.28515625" style="20" hidden="1"/>
    <col min="6406" max="6407" width="18.28515625" style="20" hidden="1"/>
    <col min="6408" max="6408" width="3" style="20" hidden="1"/>
    <col min="6409" max="6658" width="9.140625" style="20" hidden="1"/>
    <col min="6659" max="6659" width="2.85546875" style="20" hidden="1"/>
    <col min="6660" max="6660" width="3.140625" style="20" hidden="1"/>
    <col min="6661" max="6661" width="69.28515625" style="20" hidden="1"/>
    <col min="6662" max="6663" width="18.28515625" style="20" hidden="1"/>
    <col min="6664" max="6664" width="3" style="20" hidden="1"/>
    <col min="6665" max="6914" width="9.140625" style="20" hidden="1"/>
    <col min="6915" max="6915" width="2.85546875" style="20" hidden="1"/>
    <col min="6916" max="6916" width="3.140625" style="20" hidden="1"/>
    <col min="6917" max="6917" width="69.28515625" style="20" hidden="1"/>
    <col min="6918" max="6919" width="18.28515625" style="20" hidden="1"/>
    <col min="6920" max="6920" width="3" style="20" hidden="1"/>
    <col min="6921" max="7170" width="9.140625" style="20" hidden="1"/>
    <col min="7171" max="7171" width="2.85546875" style="20" hidden="1"/>
    <col min="7172" max="7172" width="3.140625" style="20" hidden="1"/>
    <col min="7173" max="7173" width="69.28515625" style="20" hidden="1"/>
    <col min="7174" max="7175" width="18.28515625" style="20" hidden="1"/>
    <col min="7176" max="7176" width="3" style="20" hidden="1"/>
    <col min="7177" max="7426" width="9.140625" style="20" hidden="1"/>
    <col min="7427" max="7427" width="2.85546875" style="20" hidden="1"/>
    <col min="7428" max="7428" width="3.140625" style="20" hidden="1"/>
    <col min="7429" max="7429" width="69.28515625" style="20" hidden="1"/>
    <col min="7430" max="7431" width="18.28515625" style="20" hidden="1"/>
    <col min="7432" max="7432" width="3" style="20" hidden="1"/>
    <col min="7433" max="7682" width="9.140625" style="20" hidden="1"/>
    <col min="7683" max="7683" width="2.85546875" style="20" hidden="1"/>
    <col min="7684" max="7684" width="3.140625" style="20" hidden="1"/>
    <col min="7685" max="7685" width="69.28515625" style="20" hidden="1"/>
    <col min="7686" max="7687" width="18.28515625" style="20" hidden="1"/>
    <col min="7688" max="7688" width="3" style="20" hidden="1"/>
    <col min="7689" max="7938" width="9.140625" style="20" hidden="1"/>
    <col min="7939" max="7939" width="2.85546875" style="20" hidden="1"/>
    <col min="7940" max="7940" width="3.140625" style="20" hidden="1"/>
    <col min="7941" max="7941" width="69.28515625" style="20" hidden="1"/>
    <col min="7942" max="7943" width="18.28515625" style="20" hidden="1"/>
    <col min="7944" max="7944" width="3" style="20" hidden="1"/>
    <col min="7945" max="8194" width="9.140625" style="20" hidden="1"/>
    <col min="8195" max="8195" width="2.85546875" style="20" hidden="1"/>
    <col min="8196" max="8196" width="3.140625" style="20" hidden="1"/>
    <col min="8197" max="8197" width="69.28515625" style="20" hidden="1"/>
    <col min="8198" max="8199" width="18.28515625" style="20" hidden="1"/>
    <col min="8200" max="8200" width="3" style="20" hidden="1"/>
    <col min="8201" max="8450" width="9.140625" style="20" hidden="1"/>
    <col min="8451" max="8451" width="2.85546875" style="20" hidden="1"/>
    <col min="8452" max="8452" width="3.140625" style="20" hidden="1"/>
    <col min="8453" max="8453" width="69.28515625" style="20" hidden="1"/>
    <col min="8454" max="8455" width="18.28515625" style="20" hidden="1"/>
    <col min="8456" max="8456" width="3" style="20" hidden="1"/>
    <col min="8457" max="8706" width="9.140625" style="20" hidden="1"/>
    <col min="8707" max="8707" width="2.85546875" style="20" hidden="1"/>
    <col min="8708" max="8708" width="3.140625" style="20" hidden="1"/>
    <col min="8709" max="8709" width="69.28515625" style="20" hidden="1"/>
    <col min="8710" max="8711" width="18.28515625" style="20" hidden="1"/>
    <col min="8712" max="8712" width="3" style="20" hidden="1"/>
    <col min="8713" max="8962" width="9.140625" style="20" hidden="1"/>
    <col min="8963" max="8963" width="2.85546875" style="20" hidden="1"/>
    <col min="8964" max="8964" width="3.140625" style="20" hidden="1"/>
    <col min="8965" max="8965" width="69.28515625" style="20" hidden="1"/>
    <col min="8966" max="8967" width="18.28515625" style="20" hidden="1"/>
    <col min="8968" max="8968" width="3" style="20" hidden="1"/>
    <col min="8969" max="9218" width="9.140625" style="20" hidden="1"/>
    <col min="9219" max="9219" width="2.85546875" style="20" hidden="1"/>
    <col min="9220" max="9220" width="3.140625" style="20" hidden="1"/>
    <col min="9221" max="9221" width="69.28515625" style="20" hidden="1"/>
    <col min="9222" max="9223" width="18.28515625" style="20" hidden="1"/>
    <col min="9224" max="9224" width="3" style="20" hidden="1"/>
    <col min="9225" max="9474" width="9.140625" style="20" hidden="1"/>
    <col min="9475" max="9475" width="2.85546875" style="20" hidden="1"/>
    <col min="9476" max="9476" width="3.140625" style="20" hidden="1"/>
    <col min="9477" max="9477" width="69.28515625" style="20" hidden="1"/>
    <col min="9478" max="9479" width="18.28515625" style="20" hidden="1"/>
    <col min="9480" max="9480" width="3" style="20" hidden="1"/>
    <col min="9481" max="9730" width="9.140625" style="20" hidden="1"/>
    <col min="9731" max="9731" width="2.85546875" style="20" hidden="1"/>
    <col min="9732" max="9732" width="3.140625" style="20" hidden="1"/>
    <col min="9733" max="9733" width="69.28515625" style="20" hidden="1"/>
    <col min="9734" max="9735" width="18.28515625" style="20" hidden="1"/>
    <col min="9736" max="9736" width="3" style="20" hidden="1"/>
    <col min="9737" max="9986" width="9.140625" style="20" hidden="1"/>
    <col min="9987" max="9987" width="2.85546875" style="20" hidden="1"/>
    <col min="9988" max="9988" width="3.140625" style="20" hidden="1"/>
    <col min="9989" max="9989" width="69.28515625" style="20" hidden="1"/>
    <col min="9990" max="9991" width="18.28515625" style="20" hidden="1"/>
    <col min="9992" max="9992" width="3" style="20" hidden="1"/>
    <col min="9993" max="10242" width="9.140625" style="20" hidden="1"/>
    <col min="10243" max="10243" width="2.85546875" style="20" hidden="1"/>
    <col min="10244" max="10244" width="3.140625" style="20" hidden="1"/>
    <col min="10245" max="10245" width="69.28515625" style="20" hidden="1"/>
    <col min="10246" max="10247" width="18.28515625" style="20" hidden="1"/>
    <col min="10248" max="10248" width="3" style="20" hidden="1"/>
    <col min="10249" max="10498" width="9.140625" style="20" hidden="1"/>
    <col min="10499" max="10499" width="2.85546875" style="20" hidden="1"/>
    <col min="10500" max="10500" width="3.140625" style="20" hidden="1"/>
    <col min="10501" max="10501" width="69.28515625" style="20" hidden="1"/>
    <col min="10502" max="10503" width="18.28515625" style="20" hidden="1"/>
    <col min="10504" max="10504" width="3" style="20" hidden="1"/>
    <col min="10505" max="10754" width="9.140625" style="20" hidden="1"/>
    <col min="10755" max="10755" width="2.85546875" style="20" hidden="1"/>
    <col min="10756" max="10756" width="3.140625" style="20" hidden="1"/>
    <col min="10757" max="10757" width="69.28515625" style="20" hidden="1"/>
    <col min="10758" max="10759" width="18.28515625" style="20" hidden="1"/>
    <col min="10760" max="10760" width="3" style="20" hidden="1"/>
    <col min="10761" max="11010" width="9.140625" style="20" hidden="1"/>
    <col min="11011" max="11011" width="2.85546875" style="20" hidden="1"/>
    <col min="11012" max="11012" width="3.140625" style="20" hidden="1"/>
    <col min="11013" max="11013" width="69.28515625" style="20" hidden="1"/>
    <col min="11014" max="11015" width="18.28515625" style="20" hidden="1"/>
    <col min="11016" max="11016" width="3" style="20" hidden="1"/>
    <col min="11017" max="11266" width="9.140625" style="20" hidden="1"/>
    <col min="11267" max="11267" width="2.85546875" style="20" hidden="1"/>
    <col min="11268" max="11268" width="3.140625" style="20" hidden="1"/>
    <col min="11269" max="11269" width="69.28515625" style="20" hidden="1"/>
    <col min="11270" max="11271" width="18.28515625" style="20" hidden="1"/>
    <col min="11272" max="11272" width="3" style="20" hidden="1"/>
    <col min="11273" max="11522" width="9.140625" style="20" hidden="1"/>
    <col min="11523" max="11523" width="2.85546875" style="20" hidden="1"/>
    <col min="11524" max="11524" width="3.140625" style="20" hidden="1"/>
    <col min="11525" max="11525" width="69.28515625" style="20" hidden="1"/>
    <col min="11526" max="11527" width="18.28515625" style="20" hidden="1"/>
    <col min="11528" max="11528" width="3" style="20" hidden="1"/>
    <col min="11529" max="11778" width="9.140625" style="20" hidden="1"/>
    <col min="11779" max="11779" width="2.85546875" style="20" hidden="1"/>
    <col min="11780" max="11780" width="3.140625" style="20" hidden="1"/>
    <col min="11781" max="11781" width="69.28515625" style="20" hidden="1"/>
    <col min="11782" max="11783" width="18.28515625" style="20" hidden="1"/>
    <col min="11784" max="11784" width="3" style="20" hidden="1"/>
    <col min="11785" max="12034" width="9.140625" style="20" hidden="1"/>
    <col min="12035" max="12035" width="2.85546875" style="20" hidden="1"/>
    <col min="12036" max="12036" width="3.140625" style="20" hidden="1"/>
    <col min="12037" max="12037" width="69.28515625" style="20" hidden="1"/>
    <col min="12038" max="12039" width="18.28515625" style="20" hidden="1"/>
    <col min="12040" max="12040" width="3" style="20" hidden="1"/>
    <col min="12041" max="12290" width="9.140625" style="20" hidden="1"/>
    <col min="12291" max="12291" width="2.85546875" style="20" hidden="1"/>
    <col min="12292" max="12292" width="3.140625" style="20" hidden="1"/>
    <col min="12293" max="12293" width="69.28515625" style="20" hidden="1"/>
    <col min="12294" max="12295" width="18.28515625" style="20" hidden="1"/>
    <col min="12296" max="12296" width="3" style="20" hidden="1"/>
    <col min="12297" max="12546" width="9.140625" style="20" hidden="1"/>
    <col min="12547" max="12547" width="2.85546875" style="20" hidden="1"/>
    <col min="12548" max="12548" width="3.140625" style="20" hidden="1"/>
    <col min="12549" max="12549" width="69.28515625" style="20" hidden="1"/>
    <col min="12550" max="12551" width="18.28515625" style="20" hidden="1"/>
    <col min="12552" max="12552" width="3" style="20" hidden="1"/>
    <col min="12553" max="12802" width="9.140625" style="20" hidden="1"/>
    <col min="12803" max="12803" width="2.85546875" style="20" hidden="1"/>
    <col min="12804" max="12804" width="3.140625" style="20" hidden="1"/>
    <col min="12805" max="12805" width="69.28515625" style="20" hidden="1"/>
    <col min="12806" max="12807" width="18.28515625" style="20" hidden="1"/>
    <col min="12808" max="12808" width="3" style="20" hidden="1"/>
    <col min="12809" max="13058" width="9.140625" style="20" hidden="1"/>
    <col min="13059" max="13059" width="2.85546875" style="20" hidden="1"/>
    <col min="13060" max="13060" width="3.140625" style="20" hidden="1"/>
    <col min="13061" max="13061" width="69.28515625" style="20" hidden="1"/>
    <col min="13062" max="13063" width="18.28515625" style="20" hidden="1"/>
    <col min="13064" max="13064" width="3" style="20" hidden="1"/>
    <col min="13065" max="13314" width="9.140625" style="20" hidden="1"/>
    <col min="13315" max="13315" width="2.85546875" style="20" hidden="1"/>
    <col min="13316" max="13316" width="3.140625" style="20" hidden="1"/>
    <col min="13317" max="13317" width="69.28515625" style="20" hidden="1"/>
    <col min="13318" max="13319" width="18.28515625" style="20" hidden="1"/>
    <col min="13320" max="13320" width="3" style="20" hidden="1"/>
    <col min="13321" max="13570" width="9.140625" style="20" hidden="1"/>
    <col min="13571" max="13571" width="2.85546875" style="20" hidden="1"/>
    <col min="13572" max="13572" width="3.140625" style="20" hidden="1"/>
    <col min="13573" max="13573" width="69.28515625" style="20" hidden="1"/>
    <col min="13574" max="13575" width="18.28515625" style="20" hidden="1"/>
    <col min="13576" max="13576" width="3" style="20" hidden="1"/>
    <col min="13577" max="13826" width="9.140625" style="20" hidden="1"/>
    <col min="13827" max="13827" width="2.85546875" style="20" hidden="1"/>
    <col min="13828" max="13828" width="3.140625" style="20" hidden="1"/>
    <col min="13829" max="13829" width="69.28515625" style="20" hidden="1"/>
    <col min="13830" max="13831" width="18.28515625" style="20" hidden="1"/>
    <col min="13832" max="13832" width="3" style="20" hidden="1"/>
    <col min="13833" max="14082" width="9.140625" style="20" hidden="1"/>
    <col min="14083" max="14083" width="2.85546875" style="20" hidden="1"/>
    <col min="14084" max="14084" width="3.140625" style="20" hidden="1"/>
    <col min="14085" max="14085" width="69.28515625" style="20" hidden="1"/>
    <col min="14086" max="14087" width="18.28515625" style="20" hidden="1"/>
    <col min="14088" max="14088" width="3" style="20" hidden="1"/>
    <col min="14089" max="14338" width="9.140625" style="20" hidden="1"/>
    <col min="14339" max="14339" width="2.85546875" style="20" hidden="1"/>
    <col min="14340" max="14340" width="3.140625" style="20" hidden="1"/>
    <col min="14341" max="14341" width="69.28515625" style="20" hidden="1"/>
    <col min="14342" max="14343" width="18.28515625" style="20" hidden="1"/>
    <col min="14344" max="14344" width="3" style="20" hidden="1"/>
    <col min="14345" max="14594" width="9.140625" style="20" hidden="1"/>
    <col min="14595" max="14595" width="2.85546875" style="20" hidden="1"/>
    <col min="14596" max="14596" width="3.140625" style="20" hidden="1"/>
    <col min="14597" max="14597" width="69.28515625" style="20" hidden="1"/>
    <col min="14598" max="14599" width="18.28515625" style="20" hidden="1"/>
    <col min="14600" max="14600" width="3" style="20" hidden="1"/>
    <col min="14601" max="14850" width="9.140625" style="20" hidden="1"/>
    <col min="14851" max="14851" width="2.85546875" style="20" hidden="1"/>
    <col min="14852" max="14852" width="3.140625" style="20" hidden="1"/>
    <col min="14853" max="14853" width="69.28515625" style="20" hidden="1"/>
    <col min="14854" max="14855" width="18.28515625" style="20" hidden="1"/>
    <col min="14856" max="14856" width="3" style="20" hidden="1"/>
    <col min="14857" max="15106" width="9.140625" style="20" hidden="1"/>
    <col min="15107" max="15107" width="2.85546875" style="20" hidden="1"/>
    <col min="15108" max="15108" width="3.140625" style="20" hidden="1"/>
    <col min="15109" max="15109" width="69.28515625" style="20" hidden="1"/>
    <col min="15110" max="15111" width="18.28515625" style="20" hidden="1"/>
    <col min="15112" max="15112" width="3" style="20" hidden="1"/>
    <col min="15113" max="15362" width="9.140625" style="20" hidden="1"/>
    <col min="15363" max="15363" width="2.85546875" style="20" hidden="1"/>
    <col min="15364" max="15364" width="3.140625" style="20" hidden="1"/>
    <col min="15365" max="15365" width="69.28515625" style="20" hidden="1"/>
    <col min="15366" max="15367" width="18.28515625" style="20" hidden="1"/>
    <col min="15368" max="15368" width="3" style="20" hidden="1"/>
    <col min="15369" max="15618" width="9.140625" style="20" hidden="1"/>
    <col min="15619" max="15619" width="2.85546875" style="20" hidden="1"/>
    <col min="15620" max="15620" width="3.140625" style="20" hidden="1"/>
    <col min="15621" max="15621" width="69.28515625" style="20" hidden="1"/>
    <col min="15622" max="15623" width="18.28515625" style="20" hidden="1"/>
    <col min="15624" max="15624" width="3" style="20" hidden="1"/>
    <col min="15625" max="15874" width="9.140625" style="20" hidden="1"/>
    <col min="15875" max="15875" width="2.85546875" style="20" hidden="1"/>
    <col min="15876" max="15876" width="3.140625" style="20" hidden="1"/>
    <col min="15877" max="15877" width="69.28515625" style="20" hidden="1"/>
    <col min="15878" max="15879" width="18.28515625" style="20" hidden="1"/>
    <col min="15880" max="15880" width="3" style="20" hidden="1"/>
    <col min="15881" max="16130" width="9.140625" style="20" hidden="1"/>
    <col min="16131" max="16131" width="2.85546875" style="20" hidden="1"/>
    <col min="16132" max="16132" width="3.140625" style="20" hidden="1"/>
    <col min="16133" max="16133" width="69.28515625" style="20" hidden="1"/>
    <col min="16134" max="16135" width="18.28515625" style="20" hidden="1"/>
    <col min="16136" max="16137" width="3" style="20" hidden="1"/>
    <col min="16138" max="16382" width="9.140625" style="20" hidden="1"/>
    <col min="16383" max="16383" width="6" style="20" hidden="1" customWidth="1"/>
    <col min="16384" max="16384" width="6.140625" style="20" hidden="1" customWidth="1"/>
  </cols>
  <sheetData>
    <row r="1" spans="1:8" s="19" customFormat="1" ht="14.25" x14ac:dyDescent="0.25">
      <c r="A1" s="28"/>
      <c r="B1" s="29"/>
      <c r="C1" s="30"/>
      <c r="D1" s="30"/>
      <c r="E1" s="30"/>
      <c r="F1" s="30"/>
      <c r="G1" s="30"/>
      <c r="H1" s="31"/>
    </row>
    <row r="2" spans="1:8" ht="14.25" x14ac:dyDescent="0.25">
      <c r="A2" s="31"/>
      <c r="B2" s="32"/>
      <c r="C2" s="31"/>
      <c r="D2" s="31"/>
      <c r="E2" s="31"/>
      <c r="F2" s="31"/>
      <c r="G2" s="31"/>
      <c r="H2" s="31"/>
    </row>
    <row r="3" spans="1:8" ht="14.25" x14ac:dyDescent="0.25">
      <c r="A3" s="31"/>
      <c r="B3" s="33" t="s">
        <v>72</v>
      </c>
      <c r="C3" s="31"/>
      <c r="D3" s="31"/>
      <c r="E3" s="31"/>
      <c r="F3" s="31"/>
      <c r="G3" s="31"/>
      <c r="H3" s="31"/>
    </row>
    <row r="4" spans="1:8" ht="14.25" x14ac:dyDescent="0.25">
      <c r="A4" s="31"/>
      <c r="B4" s="33" t="s">
        <v>71</v>
      </c>
      <c r="C4" s="31"/>
      <c r="D4" s="31"/>
      <c r="E4" s="31"/>
      <c r="F4" s="31"/>
      <c r="G4" s="31"/>
      <c r="H4" s="31"/>
    </row>
    <row r="5" spans="1:8" ht="14.25" x14ac:dyDescent="0.25">
      <c r="A5" s="31"/>
      <c r="B5" s="34" t="s">
        <v>186</v>
      </c>
      <c r="C5" s="31"/>
      <c r="D5" s="31"/>
      <c r="E5" s="31"/>
      <c r="F5" s="31"/>
      <c r="G5" s="31"/>
      <c r="H5" s="31"/>
    </row>
    <row r="6" spans="1:8" ht="14.25" x14ac:dyDescent="0.25">
      <c r="A6" s="31"/>
      <c r="B6" s="34"/>
      <c r="C6" s="31"/>
      <c r="D6" s="31"/>
      <c r="E6" s="31"/>
      <c r="F6" s="31"/>
      <c r="G6" s="31"/>
      <c r="H6" s="31"/>
    </row>
    <row r="7" spans="1:8" ht="14.25" x14ac:dyDescent="0.25">
      <c r="A7" s="31"/>
      <c r="B7" s="33"/>
      <c r="C7" s="31"/>
      <c r="D7" s="31"/>
      <c r="E7" s="31"/>
      <c r="F7" s="31"/>
      <c r="G7" s="31"/>
      <c r="H7" s="31"/>
    </row>
    <row r="8" spans="1:8" s="21" customFormat="1" ht="14.25" x14ac:dyDescent="0.25">
      <c r="A8" s="35"/>
      <c r="B8" s="36"/>
      <c r="C8" s="36"/>
      <c r="D8" s="37"/>
      <c r="E8" s="37"/>
      <c r="F8" s="37"/>
      <c r="G8" s="37" t="s">
        <v>33</v>
      </c>
      <c r="H8" s="31"/>
    </row>
    <row r="9" spans="1:8" s="21" customFormat="1" ht="24" customHeight="1" x14ac:dyDescent="0.3">
      <c r="A9" s="35"/>
      <c r="B9" s="36"/>
      <c r="C9" s="102"/>
      <c r="D9" s="196" t="s">
        <v>82</v>
      </c>
      <c r="E9" s="196"/>
      <c r="F9" s="196"/>
      <c r="G9" s="196"/>
      <c r="H9" s="31"/>
    </row>
    <row r="10" spans="1:8" s="21" customFormat="1" ht="24" customHeight="1" x14ac:dyDescent="0.3">
      <c r="A10" s="35"/>
      <c r="B10" s="36"/>
      <c r="C10" s="102"/>
      <c r="D10" s="185" t="s">
        <v>73</v>
      </c>
      <c r="E10" s="193"/>
      <c r="F10" s="185" t="s">
        <v>79</v>
      </c>
      <c r="G10" s="185"/>
      <c r="H10" s="31"/>
    </row>
    <row r="11" spans="1:8" ht="27" customHeight="1" x14ac:dyDescent="0.25">
      <c r="A11" s="31"/>
      <c r="B11" s="100"/>
      <c r="C11" s="53" t="s">
        <v>74</v>
      </c>
      <c r="D11" s="96">
        <v>46022</v>
      </c>
      <c r="E11" s="96">
        <v>45657</v>
      </c>
      <c r="F11" s="96">
        <v>46022</v>
      </c>
      <c r="G11" s="96">
        <v>45657</v>
      </c>
      <c r="H11" s="31"/>
    </row>
    <row r="12" spans="1:8" ht="21.75" customHeight="1" x14ac:dyDescent="0.25">
      <c r="A12" s="31"/>
      <c r="B12" s="38"/>
      <c r="C12" s="39" t="s">
        <v>75</v>
      </c>
      <c r="D12" s="15">
        <v>58879.485170955799</v>
      </c>
      <c r="E12" s="98">
        <v>47920.210163815857</v>
      </c>
      <c r="F12" s="15">
        <v>-84034.831791934004</v>
      </c>
      <c r="G12" s="15">
        <v>-72256.07726152672</v>
      </c>
      <c r="H12" s="31"/>
    </row>
    <row r="13" spans="1:8" ht="21.75" customHeight="1" x14ac:dyDescent="0.25">
      <c r="A13" s="31"/>
      <c r="B13" s="38"/>
      <c r="C13" s="39" t="s">
        <v>76</v>
      </c>
      <c r="D13" s="15">
        <v>-66451.215268833897</v>
      </c>
      <c r="E13" s="98">
        <v>-52620.518628160229</v>
      </c>
      <c r="F13" s="15">
        <v>84034.803179193405</v>
      </c>
      <c r="G13" s="15">
        <v>72256.07726152672</v>
      </c>
      <c r="H13" s="31"/>
    </row>
    <row r="14" spans="1:8" ht="21.75" customHeight="1" x14ac:dyDescent="0.25">
      <c r="A14" s="31"/>
      <c r="B14" s="38"/>
      <c r="C14" s="39" t="s">
        <v>87</v>
      </c>
      <c r="D14" s="120" t="s">
        <v>24</v>
      </c>
      <c r="E14" s="121" t="s">
        <v>24</v>
      </c>
      <c r="F14" s="135"/>
      <c r="G14" s="135"/>
      <c r="H14" s="31"/>
    </row>
    <row r="15" spans="1:8" ht="21.75" customHeight="1" x14ac:dyDescent="0.25">
      <c r="A15" s="31"/>
      <c r="B15" s="38"/>
      <c r="C15" s="39" t="s">
        <v>88</v>
      </c>
      <c r="D15" s="120" t="s">
        <v>24</v>
      </c>
      <c r="E15" s="121" t="s">
        <v>24</v>
      </c>
      <c r="F15" s="135"/>
      <c r="G15" s="135"/>
      <c r="H15" s="31"/>
    </row>
    <row r="16" spans="1:8" ht="21.75" customHeight="1" x14ac:dyDescent="0.25">
      <c r="A16" s="31"/>
      <c r="B16" s="38"/>
      <c r="C16" s="39" t="s">
        <v>89</v>
      </c>
      <c r="D16" s="120" t="s">
        <v>24</v>
      </c>
      <c r="E16" s="121" t="s">
        <v>24</v>
      </c>
      <c r="F16" s="135"/>
      <c r="G16" s="135"/>
      <c r="H16" s="31"/>
    </row>
    <row r="17" spans="1:10" ht="21.75" customHeight="1" x14ac:dyDescent="0.25">
      <c r="A17" s="31"/>
      <c r="B17" s="38"/>
      <c r="C17" s="39" t="s">
        <v>90</v>
      </c>
      <c r="D17" s="120" t="s">
        <v>24</v>
      </c>
      <c r="E17" s="121" t="s">
        <v>24</v>
      </c>
      <c r="F17" s="135"/>
      <c r="G17" s="135"/>
      <c r="H17" s="31"/>
    </row>
    <row r="18" spans="1:10" ht="22.5" customHeight="1" x14ac:dyDescent="0.25">
      <c r="A18" s="31"/>
      <c r="B18" s="101"/>
      <c r="C18" s="49" t="s">
        <v>77</v>
      </c>
      <c r="D18" s="50">
        <f>+MAX(D12:D13)</f>
        <v>58879.485170955799</v>
      </c>
      <c r="E18" s="99">
        <f>+MAX(E12:E13)</f>
        <v>47920.210163815857</v>
      </c>
      <c r="F18" s="50">
        <f>+MAX(F12:F13)</f>
        <v>84034.803179193405</v>
      </c>
      <c r="G18" s="50">
        <f>+MAX(G12:G13)</f>
        <v>72256.07726152672</v>
      </c>
      <c r="H18" s="31"/>
    </row>
    <row r="19" spans="1:10" ht="27" customHeight="1" x14ac:dyDescent="0.25">
      <c r="A19" s="31"/>
      <c r="B19" s="100"/>
      <c r="C19" s="53"/>
      <c r="D19" s="185">
        <f>D11</f>
        <v>46022</v>
      </c>
      <c r="E19" s="193"/>
      <c r="F19" s="185">
        <f>E11</f>
        <v>45657</v>
      </c>
      <c r="G19" s="185"/>
      <c r="H19" s="31"/>
    </row>
    <row r="20" spans="1:10" ht="22.5" customHeight="1" x14ac:dyDescent="0.25">
      <c r="A20" s="31"/>
      <c r="B20" s="101"/>
      <c r="C20" s="49" t="s">
        <v>78</v>
      </c>
      <c r="D20" s="194">
        <f>'KM1'!D15</f>
        <v>1749289.3724110003</v>
      </c>
      <c r="E20" s="195"/>
      <c r="F20" s="194">
        <f>'KM1'!H15</f>
        <v>1712772</v>
      </c>
      <c r="G20" s="194"/>
      <c r="H20" s="31"/>
    </row>
    <row r="21" spans="1:10" s="24" customFormat="1" ht="12.75" customHeight="1" x14ac:dyDescent="0.25">
      <c r="A21" s="57"/>
      <c r="B21" s="88" t="s">
        <v>81</v>
      </c>
      <c r="C21" s="57"/>
      <c r="D21" s="57"/>
      <c r="E21" s="57"/>
      <c r="F21" s="57"/>
      <c r="G21" s="57"/>
      <c r="H21" s="57"/>
      <c r="I21" s="57"/>
      <c r="J21" s="57"/>
    </row>
    <row r="22" spans="1:10" s="24" customFormat="1" ht="12.75" customHeight="1" x14ac:dyDescent="0.25">
      <c r="A22" s="57"/>
      <c r="B22" s="88" t="s">
        <v>80</v>
      </c>
      <c r="C22" s="57"/>
      <c r="D22" s="57"/>
      <c r="E22" s="57"/>
      <c r="F22" s="57"/>
      <c r="G22" s="57"/>
      <c r="H22" s="57"/>
      <c r="I22" s="57"/>
      <c r="J22" s="57"/>
    </row>
    <row r="23" spans="1:10" ht="14.25" x14ac:dyDescent="0.25">
      <c r="A23" s="31"/>
      <c r="B23" s="41"/>
      <c r="C23" s="42"/>
      <c r="D23" s="27"/>
      <c r="E23" s="27"/>
      <c r="F23" s="27"/>
      <c r="G23" s="27"/>
      <c r="H23" s="31"/>
    </row>
    <row r="24" spans="1:10" ht="14.25" hidden="1" x14ac:dyDescent="0.25">
      <c r="A24" s="31"/>
      <c r="B24" s="43"/>
      <c r="C24" s="42"/>
      <c r="D24" s="27"/>
      <c r="E24" s="27"/>
      <c r="F24" s="27"/>
      <c r="G24" s="27"/>
      <c r="H24" s="31"/>
    </row>
    <row r="25" spans="1:10" ht="14.25" hidden="1" x14ac:dyDescent="0.25">
      <c r="A25" s="31"/>
      <c r="B25" s="43"/>
      <c r="C25" s="42"/>
      <c r="D25" s="27"/>
      <c r="E25" s="27"/>
      <c r="F25" s="27"/>
      <c r="G25" s="27"/>
      <c r="H25" s="31"/>
    </row>
    <row r="26" spans="1:10" ht="14.25" hidden="1" x14ac:dyDescent="0.25">
      <c r="A26" s="31"/>
      <c r="B26" s="44"/>
      <c r="C26" s="31"/>
      <c r="D26" s="45"/>
      <c r="E26" s="45"/>
      <c r="F26" s="45"/>
      <c r="G26" s="45"/>
      <c r="H26" s="31"/>
    </row>
    <row r="27" spans="1:10" ht="14.25" hidden="1" x14ac:dyDescent="0.25"/>
    <row r="28" spans="1:10" ht="14.25" hidden="1" x14ac:dyDescent="0.25"/>
    <row r="29" spans="1:10" ht="14.25" hidden="1" x14ac:dyDescent="0.25"/>
    <row r="30" spans="1:10" ht="14.25" hidden="1" x14ac:dyDescent="0.25"/>
    <row r="31" spans="1:10" ht="14.25" hidden="1" x14ac:dyDescent="0.25"/>
    <row r="32" spans="1:10" ht="14.25" hidden="1" x14ac:dyDescent="0.25"/>
    <row r="33" spans="2:2" ht="14.25" hidden="1" x14ac:dyDescent="0.25"/>
    <row r="34" spans="2:2" ht="14.25" hidden="1" x14ac:dyDescent="0.25"/>
    <row r="35" spans="2:2" ht="14.25" hidden="1" x14ac:dyDescent="0.25"/>
    <row r="36" spans="2:2" ht="14.25" hidden="1" x14ac:dyDescent="0.25"/>
    <row r="37" spans="2:2" ht="14.25" hidden="1" x14ac:dyDescent="0.25"/>
    <row r="38" spans="2:2" ht="14.25" hidden="1" x14ac:dyDescent="0.25">
      <c r="B38" s="20"/>
    </row>
    <row r="39" spans="2:2" ht="14.25" hidden="1" x14ac:dyDescent="0.25">
      <c r="B39" s="20"/>
    </row>
    <row r="40" spans="2:2" ht="14.25" hidden="1" x14ac:dyDescent="0.25">
      <c r="B40" s="20"/>
    </row>
    <row r="41" spans="2:2" ht="14.25" hidden="1" x14ac:dyDescent="0.25">
      <c r="B41" s="20"/>
    </row>
    <row r="42" spans="2:2" ht="14.25" hidden="1" x14ac:dyDescent="0.25">
      <c r="B42" s="20"/>
    </row>
    <row r="43" spans="2:2" ht="14.25" hidden="1" x14ac:dyDescent="0.25">
      <c r="B43" s="20"/>
    </row>
    <row r="44" spans="2:2" ht="14.25" hidden="1" x14ac:dyDescent="0.25">
      <c r="B44" s="20"/>
    </row>
    <row r="45" spans="2:2" ht="14.25" hidden="1" x14ac:dyDescent="0.25">
      <c r="B45" s="20"/>
    </row>
    <row r="54" spans="2:2" ht="0" hidden="1" customHeight="1" x14ac:dyDescent="0.25">
      <c r="B54" s="20"/>
    </row>
    <row r="55" spans="2:2" ht="0" hidden="1" customHeight="1" x14ac:dyDescent="0.25">
      <c r="B55" s="20"/>
    </row>
    <row r="56" spans="2:2" ht="0" hidden="1" customHeight="1" x14ac:dyDescent="0.25">
      <c r="B56" s="20"/>
    </row>
    <row r="57" spans="2:2" ht="0" hidden="1" customHeight="1" x14ac:dyDescent="0.25">
      <c r="B57" s="20"/>
    </row>
    <row r="58" spans="2:2" ht="0" hidden="1" customHeight="1" x14ac:dyDescent="0.25">
      <c r="B58" s="20"/>
    </row>
    <row r="59" spans="2:2" ht="0" hidden="1" customHeight="1" x14ac:dyDescent="0.25">
      <c r="B59" s="20"/>
    </row>
    <row r="60" spans="2:2" ht="0" hidden="1" customHeight="1" x14ac:dyDescent="0.25">
      <c r="B60" s="20"/>
    </row>
    <row r="61" spans="2:2" ht="0" hidden="1" customHeight="1" x14ac:dyDescent="0.25">
      <c r="B61" s="20"/>
    </row>
    <row r="62" spans="2:2" ht="0" hidden="1" customHeight="1" x14ac:dyDescent="0.25">
      <c r="B62" s="20"/>
    </row>
    <row r="63" spans="2:2" ht="0" hidden="1" customHeight="1" x14ac:dyDescent="0.25">
      <c r="B63" s="20"/>
    </row>
    <row r="64" spans="2:2" ht="0" hidden="1" customHeight="1" x14ac:dyDescent="0.25">
      <c r="B64" s="20"/>
    </row>
    <row r="65" s="20" customFormat="1" ht="0" hidden="1" customHeight="1" x14ac:dyDescent="0.25"/>
    <row r="66" s="20" customFormat="1" ht="0" hidden="1" customHeight="1" x14ac:dyDescent="0.25"/>
    <row r="67" s="20" customFormat="1" ht="0" hidden="1" customHeight="1" x14ac:dyDescent="0.25"/>
    <row r="68" s="20" customFormat="1" ht="0" hidden="1" customHeight="1" x14ac:dyDescent="0.25"/>
    <row r="69" s="20" customFormat="1" ht="0" hidden="1" customHeight="1" x14ac:dyDescent="0.25"/>
    <row r="70" s="20" customFormat="1" ht="0" hidden="1" customHeight="1" x14ac:dyDescent="0.25"/>
    <row r="71" s="20" customFormat="1" ht="0" hidden="1" customHeight="1" x14ac:dyDescent="0.25"/>
    <row r="72" s="20" customFormat="1" ht="0" hidden="1" customHeight="1" x14ac:dyDescent="0.25"/>
    <row r="73" s="20" customFormat="1" ht="0" hidden="1" customHeight="1" x14ac:dyDescent="0.25"/>
    <row r="74" s="20" customFormat="1" ht="0" hidden="1" customHeight="1" x14ac:dyDescent="0.25"/>
    <row r="75" s="20" customFormat="1" ht="0" hidden="1" customHeight="1" x14ac:dyDescent="0.25"/>
    <row r="76" s="20" customFormat="1" ht="0" hidden="1" customHeight="1" x14ac:dyDescent="0.25"/>
    <row r="77" s="20" customFormat="1" ht="0" hidden="1" customHeight="1" x14ac:dyDescent="0.25"/>
    <row r="78" s="20" customFormat="1" ht="0" hidden="1" customHeight="1" x14ac:dyDescent="0.25"/>
    <row r="79" s="20" customFormat="1" ht="0" hidden="1" customHeight="1" x14ac:dyDescent="0.25"/>
    <row r="80" s="20" customFormat="1" ht="0" hidden="1" customHeight="1" x14ac:dyDescent="0.25"/>
    <row r="81" spans="2:2" ht="0" hidden="1" customHeight="1" x14ac:dyDescent="0.25">
      <c r="B81" s="20"/>
    </row>
    <row r="86" spans="2:2" ht="0" hidden="1" customHeight="1" x14ac:dyDescent="0.25">
      <c r="B86" s="20"/>
    </row>
    <row r="87" spans="2:2" ht="0" hidden="1" customHeight="1" x14ac:dyDescent="0.25">
      <c r="B87" s="20"/>
    </row>
  </sheetData>
  <mergeCells count="7">
    <mergeCell ref="D19:E19"/>
    <mergeCell ref="F19:G19"/>
    <mergeCell ref="D20:E20"/>
    <mergeCell ref="F20:G20"/>
    <mergeCell ref="D9:G9"/>
    <mergeCell ref="D10:E10"/>
    <mergeCell ref="F10:G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&amp;L_x000D_&amp;1#&amp;"Aptos"&amp;10&amp;K0000FF #INTERNO#</oddFooter>
  </headerFooter>
  <ignoredErrors>
    <ignoredError sqref="D18 E18:G18" formulaRange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7C99-F348-4378-93C2-435AC277F7D6}">
  <sheetPr>
    <pageSetUpPr fitToPage="1"/>
  </sheetPr>
  <dimension ref="A1:R50"/>
  <sheetViews>
    <sheetView showGridLines="0" zoomScale="90" zoomScaleNormal="90" workbookViewId="0">
      <selection activeCell="E14" sqref="E14"/>
    </sheetView>
  </sheetViews>
  <sheetFormatPr defaultColWidth="0" defaultRowHeight="19.5" customHeight="1" zeroHeight="1" x14ac:dyDescent="0.25"/>
  <cols>
    <col min="1" max="1" width="1.7109375" style="8" customWidth="1"/>
    <col min="2" max="2" width="5.7109375" style="17" customWidth="1"/>
    <col min="3" max="3" width="54.85546875" style="18" customWidth="1"/>
    <col min="4" max="8" width="10.7109375" style="18" customWidth="1"/>
    <col min="9" max="13" width="10.7109375" style="8" customWidth="1"/>
    <col min="14" max="14" width="12.7109375" style="8" customWidth="1"/>
    <col min="15" max="15" width="2.7109375" style="8" customWidth="1"/>
    <col min="16" max="18" width="0" style="8" hidden="1" customWidth="1"/>
    <col min="19" max="16384" width="9.140625" style="8" hidden="1"/>
  </cols>
  <sheetData>
    <row r="1" spans="1:15" ht="14.25" x14ac:dyDescent="0.25">
      <c r="A1" s="5"/>
      <c r="B1" s="6"/>
      <c r="C1" s="7"/>
      <c r="D1" s="7"/>
      <c r="E1" s="7"/>
      <c r="F1" s="7"/>
      <c r="G1" s="7"/>
      <c r="H1" s="7"/>
      <c r="I1" s="5"/>
      <c r="J1" s="5"/>
      <c r="K1" s="5"/>
      <c r="L1" s="5"/>
      <c r="M1" s="5"/>
      <c r="N1" s="5"/>
      <c r="O1" s="5"/>
    </row>
    <row r="2" spans="1:15" ht="14.25" x14ac:dyDescent="0.25">
      <c r="A2" s="5"/>
      <c r="B2" s="6"/>
      <c r="C2" s="7"/>
      <c r="D2" s="7"/>
      <c r="E2" s="7"/>
      <c r="F2" s="7"/>
      <c r="G2" s="7"/>
      <c r="H2" s="7"/>
      <c r="I2" s="5"/>
      <c r="J2" s="5"/>
      <c r="K2" s="5"/>
      <c r="L2" s="5"/>
      <c r="M2" s="5"/>
      <c r="N2" s="5"/>
      <c r="O2" s="5"/>
    </row>
    <row r="3" spans="1:15" ht="14.25" x14ac:dyDescent="0.25">
      <c r="A3" s="5"/>
      <c r="B3" s="9" t="s">
        <v>256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5"/>
    </row>
    <row r="4" spans="1:15" ht="14.25" x14ac:dyDescent="0.25">
      <c r="A4" s="5"/>
      <c r="B4" s="33" t="s">
        <v>257</v>
      </c>
      <c r="C4" s="7"/>
      <c r="D4" s="7"/>
      <c r="E4" s="7"/>
      <c r="F4" s="7"/>
      <c r="G4" s="7"/>
      <c r="H4" s="7"/>
      <c r="I4" s="5"/>
      <c r="J4" s="5"/>
      <c r="K4" s="5"/>
      <c r="L4" s="5"/>
      <c r="M4" s="5"/>
      <c r="N4" s="5"/>
      <c r="O4" s="5"/>
    </row>
    <row r="5" spans="1:15" ht="14.25" x14ac:dyDescent="0.25">
      <c r="A5" s="5"/>
      <c r="B5" s="34" t="str">
        <f>'KM1'!B8</f>
        <v>Data de Atualização: 30/06/2026</v>
      </c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  <c r="O5" s="5"/>
    </row>
    <row r="6" spans="1:15" ht="19.5" customHeight="1" x14ac:dyDescent="0.25">
      <c r="A6" s="9"/>
      <c r="B6" s="6"/>
      <c r="C6" s="7"/>
      <c r="D6" s="7"/>
      <c r="E6" s="7"/>
      <c r="F6" s="7"/>
      <c r="G6" s="7"/>
      <c r="H6" s="7"/>
      <c r="I6" s="92"/>
      <c r="J6" s="11"/>
      <c r="K6" s="11"/>
      <c r="L6" s="11"/>
      <c r="M6" s="11"/>
      <c r="N6" s="11"/>
      <c r="O6" s="5"/>
    </row>
    <row r="7" spans="1:15" ht="19.5" customHeight="1" x14ac:dyDescent="0.25">
      <c r="A7" s="5"/>
      <c r="B7" s="80"/>
      <c r="C7" s="7"/>
      <c r="D7" s="7"/>
      <c r="E7" s="7"/>
      <c r="F7" s="7"/>
      <c r="G7" s="7"/>
      <c r="H7" s="7"/>
      <c r="I7" s="11"/>
      <c r="J7" s="11"/>
      <c r="K7" s="11"/>
      <c r="L7" s="11"/>
      <c r="M7" s="11"/>
      <c r="N7" s="11"/>
      <c r="O7" s="5"/>
    </row>
    <row r="8" spans="1:15" ht="19.5" customHeight="1" x14ac:dyDescent="0.25">
      <c r="A8" s="5"/>
      <c r="B8" s="10"/>
      <c r="C8" s="7"/>
      <c r="D8" s="7"/>
      <c r="E8" s="7"/>
      <c r="F8" s="7"/>
      <c r="G8" s="7"/>
      <c r="H8" s="7"/>
      <c r="I8" s="12"/>
      <c r="J8" s="12"/>
      <c r="K8" s="5"/>
      <c r="L8" s="5"/>
      <c r="M8" s="5"/>
      <c r="N8" s="13" t="s">
        <v>33</v>
      </c>
      <c r="O8" s="5"/>
    </row>
    <row r="9" spans="1:15" ht="19.5" customHeight="1" x14ac:dyDescent="0.25">
      <c r="A9" s="5"/>
      <c r="B9" s="183"/>
      <c r="C9" s="183"/>
      <c r="D9" s="87" t="s">
        <v>11</v>
      </c>
      <c r="E9" s="87" t="s">
        <v>12</v>
      </c>
      <c r="F9" s="87" t="s">
        <v>13</v>
      </c>
      <c r="G9" s="87" t="s">
        <v>14</v>
      </c>
      <c r="H9" s="87" t="s">
        <v>15</v>
      </c>
      <c r="I9" s="87" t="s">
        <v>255</v>
      </c>
      <c r="J9" s="87" t="s">
        <v>68</v>
      </c>
      <c r="K9" s="87" t="s">
        <v>258</v>
      </c>
      <c r="L9" s="87" t="s">
        <v>259</v>
      </c>
      <c r="M9" s="87" t="s">
        <v>260</v>
      </c>
      <c r="N9" s="87" t="s">
        <v>261</v>
      </c>
      <c r="O9" s="5"/>
    </row>
    <row r="10" spans="1:15" ht="32.25" customHeight="1" x14ac:dyDescent="0.25">
      <c r="A10" s="5"/>
      <c r="B10" s="183"/>
      <c r="C10" s="183"/>
      <c r="D10" s="197">
        <v>2025</v>
      </c>
      <c r="E10" s="197">
        <v>2024</v>
      </c>
      <c r="F10" s="197">
        <v>2023</v>
      </c>
      <c r="G10" s="197">
        <v>2022</v>
      </c>
      <c r="H10" s="197">
        <v>2021</v>
      </c>
      <c r="I10" s="197">
        <v>2020</v>
      </c>
      <c r="J10" s="197">
        <v>2019</v>
      </c>
      <c r="K10" s="197">
        <v>2018</v>
      </c>
      <c r="L10" s="197">
        <v>2017</v>
      </c>
      <c r="M10" s="197">
        <v>2016</v>
      </c>
      <c r="N10" s="197" t="s">
        <v>262</v>
      </c>
      <c r="O10" s="5"/>
    </row>
    <row r="11" spans="1:15" ht="25.5" customHeight="1" x14ac:dyDescent="0.25">
      <c r="A11" s="5"/>
      <c r="B11" s="183"/>
      <c r="C11" s="183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5"/>
    </row>
    <row r="12" spans="1:15" ht="19.5" customHeight="1" thickBot="1" x14ac:dyDescent="0.3">
      <c r="A12" s="5"/>
      <c r="B12" s="14"/>
      <c r="C12" s="3" t="s">
        <v>263</v>
      </c>
      <c r="D12" s="3"/>
      <c r="E12" s="3"/>
      <c r="F12" s="3"/>
      <c r="G12" s="3"/>
      <c r="H12" s="3"/>
      <c r="I12" s="148"/>
      <c r="J12" s="148"/>
      <c r="K12" s="14"/>
      <c r="L12" s="14"/>
      <c r="M12" s="14"/>
      <c r="N12" s="14"/>
      <c r="O12" s="5"/>
    </row>
    <row r="13" spans="1:15" ht="19.5" customHeight="1" x14ac:dyDescent="0.25">
      <c r="A13" s="5"/>
      <c r="B13" s="6">
        <v>1</v>
      </c>
      <c r="C13" s="7" t="s">
        <v>264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5"/>
    </row>
    <row r="14" spans="1:15" ht="19.5" customHeight="1" x14ac:dyDescent="0.25">
      <c r="A14" s="5"/>
      <c r="B14" s="6">
        <v>2</v>
      </c>
      <c r="C14" s="7" t="s">
        <v>265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5"/>
    </row>
    <row r="15" spans="1:15" ht="28.5" x14ac:dyDescent="0.25">
      <c r="A15" s="5"/>
      <c r="B15" s="6">
        <v>3</v>
      </c>
      <c r="C15" s="7" t="s">
        <v>266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5"/>
    </row>
    <row r="16" spans="1:15" ht="19.5" customHeight="1" x14ac:dyDescent="0.25">
      <c r="A16" s="5"/>
      <c r="B16" s="6">
        <v>4</v>
      </c>
      <c r="C16" s="7" t="s">
        <v>267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5"/>
    </row>
    <row r="17" spans="1:15" ht="19.5" customHeight="1" x14ac:dyDescent="0.25">
      <c r="A17" s="5"/>
      <c r="B17" s="149">
        <v>5</v>
      </c>
      <c r="C17" s="150" t="s">
        <v>268</v>
      </c>
      <c r="D17" s="151">
        <v>0</v>
      </c>
      <c r="E17" s="151">
        <v>0</v>
      </c>
      <c r="F17" s="151">
        <v>0</v>
      </c>
      <c r="G17" s="151">
        <v>0</v>
      </c>
      <c r="H17" s="151">
        <v>0</v>
      </c>
      <c r="I17" s="151">
        <v>0</v>
      </c>
      <c r="J17" s="151">
        <v>0</v>
      </c>
      <c r="K17" s="151">
        <v>0</v>
      </c>
      <c r="L17" s="151">
        <v>0</v>
      </c>
      <c r="M17" s="151">
        <v>0</v>
      </c>
      <c r="N17" s="151">
        <v>0</v>
      </c>
      <c r="O17" s="5"/>
    </row>
    <row r="18" spans="1:15" ht="19.5" customHeight="1" thickBot="1" x14ac:dyDescent="0.3">
      <c r="A18" s="5"/>
      <c r="B18" s="14"/>
      <c r="C18" s="3" t="s">
        <v>269</v>
      </c>
      <c r="D18" s="152">
        <v>0</v>
      </c>
      <c r="E18" s="152">
        <v>0</v>
      </c>
      <c r="F18" s="152">
        <v>0</v>
      </c>
      <c r="G18" s="152">
        <v>0</v>
      </c>
      <c r="H18" s="152">
        <v>0</v>
      </c>
      <c r="I18" s="152">
        <v>0</v>
      </c>
      <c r="J18" s="152">
        <v>0</v>
      </c>
      <c r="K18" s="152">
        <v>0</v>
      </c>
      <c r="L18" s="152">
        <v>0</v>
      </c>
      <c r="M18" s="152">
        <v>0</v>
      </c>
      <c r="N18" s="152">
        <v>0</v>
      </c>
      <c r="O18" s="5"/>
    </row>
    <row r="19" spans="1:15" ht="19.5" customHeight="1" x14ac:dyDescent="0.25">
      <c r="A19" s="5"/>
      <c r="B19" s="6">
        <v>6</v>
      </c>
      <c r="C19" s="7" t="s">
        <v>264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5"/>
    </row>
    <row r="20" spans="1:15" ht="19.5" customHeight="1" x14ac:dyDescent="0.25">
      <c r="A20" s="5"/>
      <c r="B20" s="6">
        <v>7</v>
      </c>
      <c r="C20" s="7" t="s">
        <v>265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5"/>
    </row>
    <row r="21" spans="1:15" ht="28.5" x14ac:dyDescent="0.25">
      <c r="A21" s="5"/>
      <c r="B21" s="6">
        <v>8</v>
      </c>
      <c r="C21" s="7" t="s">
        <v>266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5"/>
    </row>
    <row r="22" spans="1:15" ht="19.5" customHeight="1" x14ac:dyDescent="0.25">
      <c r="A22" s="5"/>
      <c r="B22" s="6">
        <v>9</v>
      </c>
      <c r="C22" s="7" t="s">
        <v>267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5"/>
    </row>
    <row r="23" spans="1:15" ht="19.5" customHeight="1" x14ac:dyDescent="0.25">
      <c r="A23" s="5"/>
      <c r="B23" s="149">
        <v>10</v>
      </c>
      <c r="C23" s="150" t="s">
        <v>268</v>
      </c>
      <c r="D23" s="151">
        <v>0</v>
      </c>
      <c r="E23" s="151">
        <v>0</v>
      </c>
      <c r="F23" s="151">
        <v>0</v>
      </c>
      <c r="G23" s="151">
        <v>0</v>
      </c>
      <c r="H23" s="151">
        <v>0</v>
      </c>
      <c r="I23" s="151">
        <v>0</v>
      </c>
      <c r="J23" s="151">
        <v>0</v>
      </c>
      <c r="K23" s="151">
        <v>0</v>
      </c>
      <c r="L23" s="151">
        <v>0</v>
      </c>
      <c r="M23" s="151">
        <v>0</v>
      </c>
      <c r="N23" s="151">
        <v>0</v>
      </c>
      <c r="O23" s="5"/>
    </row>
    <row r="24" spans="1:15" ht="19.5" customHeight="1" thickBot="1" x14ac:dyDescent="0.3">
      <c r="A24" s="5"/>
      <c r="B24" s="14"/>
      <c r="C24" s="3" t="s">
        <v>270</v>
      </c>
      <c r="D24" s="152">
        <v>0</v>
      </c>
      <c r="E24" s="152">
        <v>0</v>
      </c>
      <c r="F24" s="152">
        <v>0</v>
      </c>
      <c r="G24" s="152">
        <v>0</v>
      </c>
      <c r="H24" s="152">
        <v>0</v>
      </c>
      <c r="I24" s="152">
        <v>0</v>
      </c>
      <c r="J24" s="152">
        <v>0</v>
      </c>
      <c r="K24" s="152">
        <v>0</v>
      </c>
      <c r="L24" s="152">
        <v>0</v>
      </c>
      <c r="M24" s="152">
        <v>0</v>
      </c>
      <c r="N24" s="152">
        <v>0</v>
      </c>
      <c r="O24" s="5"/>
    </row>
    <row r="25" spans="1:15" ht="28.5" x14ac:dyDescent="0.25">
      <c r="A25" s="5"/>
      <c r="B25" s="6">
        <v>13</v>
      </c>
      <c r="C25" s="7" t="s">
        <v>271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5"/>
    </row>
    <row r="26" spans="1:15" ht="19.5" customHeight="1" x14ac:dyDescent="0.25">
      <c r="A26" s="5"/>
      <c r="B26" s="6"/>
      <c r="C26" s="7"/>
      <c r="D26" s="7"/>
      <c r="E26" s="7"/>
      <c r="F26" s="7"/>
      <c r="G26" s="7"/>
      <c r="H26" s="7"/>
      <c r="I26" s="5"/>
      <c r="J26" s="5"/>
      <c r="K26" s="5"/>
      <c r="L26" s="5"/>
      <c r="M26" s="5"/>
      <c r="N26" s="5"/>
      <c r="O26" s="5"/>
    </row>
    <row r="35" s="8" customFormat="1" ht="19.5" hidden="1" customHeight="1" x14ac:dyDescent="0.25"/>
    <row r="36" s="8" customFormat="1" ht="19.5" hidden="1" customHeight="1" x14ac:dyDescent="0.25"/>
    <row r="37" s="8" customFormat="1" ht="19.5" hidden="1" customHeight="1" x14ac:dyDescent="0.25"/>
    <row r="38" s="8" customFormat="1" ht="19.5" hidden="1" customHeight="1" x14ac:dyDescent="0.25"/>
    <row r="39" s="8" customFormat="1" ht="19.5" hidden="1" customHeight="1" x14ac:dyDescent="0.25"/>
    <row r="40" s="8" customFormat="1" ht="19.5" hidden="1" customHeight="1" x14ac:dyDescent="0.25"/>
    <row r="41" s="8" customFormat="1" ht="19.5" hidden="1" customHeight="1" x14ac:dyDescent="0.25"/>
    <row r="42" s="8" customFormat="1" ht="19.5" hidden="1" customHeight="1" x14ac:dyDescent="0.25"/>
    <row r="43" s="8" customFormat="1" ht="19.5" hidden="1" customHeight="1" x14ac:dyDescent="0.25"/>
    <row r="44" s="8" customFormat="1" ht="19.5" hidden="1" customHeight="1" x14ac:dyDescent="0.25"/>
    <row r="45" s="8" customFormat="1" ht="19.5" hidden="1" customHeight="1" x14ac:dyDescent="0.25"/>
    <row r="46" s="8" customFormat="1" ht="19.5" hidden="1" customHeight="1" x14ac:dyDescent="0.25"/>
    <row r="47" s="8" customFormat="1" ht="19.5" hidden="1" customHeight="1" x14ac:dyDescent="0.25"/>
    <row r="48" s="8" customFormat="1" ht="19.5" hidden="1" customHeight="1" x14ac:dyDescent="0.25"/>
    <row r="49" s="8" customFormat="1" ht="19.5" hidden="1" customHeight="1" x14ac:dyDescent="0.25"/>
    <row r="50" s="8" customFormat="1" ht="19.5" hidden="1" customHeight="1" x14ac:dyDescent="0.25"/>
  </sheetData>
  <mergeCells count="12">
    <mergeCell ref="N10:N11"/>
    <mergeCell ref="B9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landscape" r:id="rId1"/>
  <headerFooter>
    <oddHeader>&amp;L&amp;"Calibri"&amp;10&amp;K000000 PÚBLICO&amp;1#_x000D_</oddHeader>
    <oddFooter>&amp;L_x000D_&amp;1#&amp;"Aptos"&amp;10&amp;K0000FF #INTERNO#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38F01-86B8-446F-9482-1355789EB9B7}">
  <dimension ref="A1:G43"/>
  <sheetViews>
    <sheetView showGridLines="0" zoomScale="85" zoomScaleNormal="85" workbookViewId="0">
      <selection activeCell="E14" sqref="E14"/>
    </sheetView>
  </sheetViews>
  <sheetFormatPr defaultColWidth="0" defaultRowHeight="14.25" customHeight="1" zeroHeight="1" x14ac:dyDescent="0.25"/>
  <cols>
    <col min="1" max="1" width="1.7109375" style="8" customWidth="1"/>
    <col min="2" max="2" width="5" style="17" customWidth="1"/>
    <col min="3" max="3" width="70.5703125" style="17" customWidth="1"/>
    <col min="4" max="6" width="16" style="8" customWidth="1"/>
    <col min="7" max="7" width="1.7109375" style="8" customWidth="1"/>
    <col min="8" max="16384" width="9.140625" style="8" hidden="1"/>
  </cols>
  <sheetData>
    <row r="1" spans="1:7" x14ac:dyDescent="0.25">
      <c r="A1" s="5"/>
      <c r="B1" s="6"/>
      <c r="C1" s="6"/>
      <c r="D1" s="5"/>
      <c r="E1" s="5"/>
      <c r="F1" s="5"/>
      <c r="G1" s="5"/>
    </row>
    <row r="2" spans="1:7" x14ac:dyDescent="0.25">
      <c r="A2" s="5"/>
      <c r="B2" s="6"/>
      <c r="C2" s="6"/>
      <c r="D2" s="5"/>
      <c r="E2" s="5"/>
      <c r="F2" s="5"/>
      <c r="G2" s="5"/>
    </row>
    <row r="3" spans="1:7" x14ac:dyDescent="0.25">
      <c r="A3" s="5"/>
      <c r="B3" s="10" t="s">
        <v>272</v>
      </c>
      <c r="C3" s="6"/>
      <c r="D3" s="5"/>
      <c r="E3" s="5"/>
      <c r="F3" s="5"/>
      <c r="G3" s="5"/>
    </row>
    <row r="4" spans="1:7" x14ac:dyDescent="0.25">
      <c r="A4" s="5"/>
      <c r="B4" s="33" t="s">
        <v>71</v>
      </c>
      <c r="C4" s="6"/>
      <c r="D4" s="5"/>
      <c r="E4" s="5"/>
      <c r="F4" s="5"/>
      <c r="G4" s="5"/>
    </row>
    <row r="5" spans="1:7" x14ac:dyDescent="0.25">
      <c r="A5" s="5"/>
      <c r="B5" s="34" t="str">
        <f>'KM1'!B8</f>
        <v>Data de Atualização: 30/06/2026</v>
      </c>
      <c r="C5" s="6"/>
      <c r="D5" s="5"/>
      <c r="E5" s="5"/>
      <c r="F5" s="5"/>
      <c r="G5" s="5"/>
    </row>
    <row r="6" spans="1:7" x14ac:dyDescent="0.25">
      <c r="A6" s="5"/>
      <c r="B6" s="34"/>
      <c r="C6" s="6"/>
      <c r="D6" s="5"/>
      <c r="E6" s="5"/>
      <c r="F6" s="5"/>
      <c r="G6" s="5"/>
    </row>
    <row r="7" spans="1:7" x14ac:dyDescent="0.25">
      <c r="A7" s="5"/>
      <c r="B7" s="80"/>
      <c r="C7" s="6"/>
      <c r="D7" s="5"/>
      <c r="E7" s="5"/>
      <c r="F7" s="13"/>
      <c r="G7" s="5"/>
    </row>
    <row r="8" spans="1:7" x14ac:dyDescent="0.25">
      <c r="A8" s="5"/>
      <c r="B8" s="10"/>
      <c r="C8" s="6"/>
      <c r="D8" s="6"/>
      <c r="E8" s="5"/>
      <c r="F8" s="13" t="s">
        <v>33</v>
      </c>
      <c r="G8" s="5"/>
    </row>
    <row r="9" spans="1:7" ht="19.5" customHeight="1" thickBot="1" x14ac:dyDescent="0.3">
      <c r="A9" s="5"/>
      <c r="B9" s="6"/>
      <c r="C9" s="6"/>
      <c r="D9" s="83" t="s">
        <v>11</v>
      </c>
      <c r="E9" s="83" t="s">
        <v>12</v>
      </c>
      <c r="F9" s="83" t="s">
        <v>13</v>
      </c>
      <c r="G9" s="5"/>
    </row>
    <row r="10" spans="1:7" ht="19.5" customHeight="1" thickBot="1" x14ac:dyDescent="0.3">
      <c r="A10" s="5"/>
      <c r="B10" s="153"/>
      <c r="C10" s="154" t="s">
        <v>273</v>
      </c>
      <c r="D10" s="78">
        <v>2025</v>
      </c>
      <c r="E10" s="78">
        <v>2024</v>
      </c>
      <c r="F10" s="78">
        <v>2023</v>
      </c>
      <c r="G10" s="5"/>
    </row>
    <row r="11" spans="1:7" ht="19.5" customHeight="1" x14ac:dyDescent="0.25">
      <c r="A11" s="5"/>
      <c r="B11" s="6">
        <v>1</v>
      </c>
      <c r="C11" s="5" t="s">
        <v>274</v>
      </c>
      <c r="D11" s="15">
        <v>294416.63543346251</v>
      </c>
      <c r="E11" s="155"/>
      <c r="F11" s="155"/>
      <c r="G11" s="5"/>
    </row>
    <row r="12" spans="1:7" ht="19.5" customHeight="1" x14ac:dyDescent="0.25">
      <c r="A12" s="5"/>
      <c r="B12" s="6" t="s">
        <v>5</v>
      </c>
      <c r="C12" s="5" t="s">
        <v>275</v>
      </c>
      <c r="D12" s="16">
        <v>1815820.6838899998</v>
      </c>
      <c r="E12" s="16">
        <v>1597267.0404100001</v>
      </c>
      <c r="F12" s="16">
        <v>1422457.6752399998</v>
      </c>
      <c r="G12" s="5"/>
    </row>
    <row r="13" spans="1:7" ht="19.5" customHeight="1" x14ac:dyDescent="0.25">
      <c r="A13" s="5"/>
      <c r="B13" s="6" t="s">
        <v>6</v>
      </c>
      <c r="C13" s="81" t="s">
        <v>276</v>
      </c>
      <c r="D13" s="16">
        <v>-1219436.9269500002</v>
      </c>
      <c r="E13" s="16">
        <v>-1036770.96926</v>
      </c>
      <c r="F13" s="16">
        <v>-992305.56373000005</v>
      </c>
      <c r="G13" s="5"/>
    </row>
    <row r="14" spans="1:7" ht="19.5" customHeight="1" x14ac:dyDescent="0.25">
      <c r="A14" s="5"/>
      <c r="B14" s="6" t="s">
        <v>7</v>
      </c>
      <c r="C14" s="81" t="s">
        <v>277</v>
      </c>
      <c r="D14" s="16">
        <v>13156415.256764999</v>
      </c>
      <c r="E14" s="16">
        <v>11805756.166185003</v>
      </c>
      <c r="F14" s="16">
        <v>9851513.6308449972</v>
      </c>
      <c r="G14" s="5"/>
    </row>
    <row r="15" spans="1:7" ht="19.5" customHeight="1" x14ac:dyDescent="0.25">
      <c r="A15" s="5"/>
      <c r="B15" s="6" t="s">
        <v>8</v>
      </c>
      <c r="C15" s="80" t="s">
        <v>278</v>
      </c>
      <c r="D15" s="16">
        <v>38554.612030000004</v>
      </c>
      <c r="E15" s="16">
        <v>35733.296419999999</v>
      </c>
      <c r="F15" s="16">
        <v>25654.084139999999</v>
      </c>
      <c r="G15" s="5"/>
    </row>
    <row r="16" spans="1:7" ht="19.5" customHeight="1" x14ac:dyDescent="0.25">
      <c r="A16" s="5"/>
      <c r="B16" s="6">
        <v>2</v>
      </c>
      <c r="C16" s="80" t="s">
        <v>279</v>
      </c>
      <c r="D16" s="16">
        <v>200631.52021333334</v>
      </c>
      <c r="E16" s="156"/>
      <c r="F16" s="156"/>
      <c r="G16" s="5"/>
    </row>
    <row r="17" spans="1:7" ht="19.5" customHeight="1" x14ac:dyDescent="0.25">
      <c r="A17" s="5"/>
      <c r="B17" s="6" t="s">
        <v>59</v>
      </c>
      <c r="C17" s="80" t="s">
        <v>280</v>
      </c>
      <c r="D17" s="16">
        <v>93775.646109999987</v>
      </c>
      <c r="E17" s="16">
        <v>82518.698340000003</v>
      </c>
      <c r="F17" s="16">
        <v>68494.60858</v>
      </c>
      <c r="G17" s="5"/>
    </row>
    <row r="18" spans="1:7" ht="19.5" customHeight="1" x14ac:dyDescent="0.25">
      <c r="A18" s="5"/>
      <c r="B18" s="6" t="s">
        <v>60</v>
      </c>
      <c r="C18" s="80" t="s">
        <v>281</v>
      </c>
      <c r="D18" s="16">
        <v>-58898.083379999996</v>
      </c>
      <c r="E18" s="16">
        <v>-43409.01412</v>
      </c>
      <c r="F18" s="16">
        <v>-25374.352160000002</v>
      </c>
      <c r="G18" s="5"/>
    </row>
    <row r="19" spans="1:7" ht="19.5" customHeight="1" x14ac:dyDescent="0.25">
      <c r="A19" s="5"/>
      <c r="B19" s="6" t="s">
        <v>150</v>
      </c>
      <c r="C19" s="80" t="s">
        <v>282</v>
      </c>
      <c r="D19" s="16">
        <v>130100.37046999999</v>
      </c>
      <c r="E19" s="16">
        <v>71367.093700000012</v>
      </c>
      <c r="F19" s="16">
        <v>54713.146879999993</v>
      </c>
      <c r="G19" s="5"/>
    </row>
    <row r="20" spans="1:7" ht="19.5" customHeight="1" x14ac:dyDescent="0.25">
      <c r="A20" s="5"/>
      <c r="B20" s="6" t="s">
        <v>151</v>
      </c>
      <c r="C20" s="80" t="s">
        <v>283</v>
      </c>
      <c r="D20" s="16">
        <v>-138494.86212000001</v>
      </c>
      <c r="E20" s="16">
        <v>-108445.72875999998</v>
      </c>
      <c r="F20" s="16">
        <v>-110165.01672999999</v>
      </c>
      <c r="G20" s="5"/>
    </row>
    <row r="21" spans="1:7" ht="19.5" customHeight="1" x14ac:dyDescent="0.25">
      <c r="A21" s="5"/>
      <c r="B21" s="6">
        <v>3</v>
      </c>
      <c r="C21" s="80" t="s">
        <v>284</v>
      </c>
      <c r="D21" s="16">
        <v>2686.345416666667</v>
      </c>
      <c r="E21" s="156"/>
      <c r="F21" s="156"/>
      <c r="G21" s="5"/>
    </row>
    <row r="22" spans="1:7" ht="19.5" customHeight="1" x14ac:dyDescent="0.25">
      <c r="A22" s="5"/>
      <c r="B22" s="6" t="s">
        <v>156</v>
      </c>
      <c r="C22" s="80" t="s">
        <v>285</v>
      </c>
      <c r="D22" s="16">
        <v>0</v>
      </c>
      <c r="E22" s="16">
        <v>-5774.5297399999999</v>
      </c>
      <c r="F22" s="16">
        <v>-1070.9812299999999</v>
      </c>
      <c r="G22" s="5"/>
    </row>
    <row r="23" spans="1:7" ht="19.5" customHeight="1" x14ac:dyDescent="0.25">
      <c r="A23" s="5"/>
      <c r="B23" s="6" t="s">
        <v>17</v>
      </c>
      <c r="C23" s="80" t="s">
        <v>286</v>
      </c>
      <c r="D23" s="16">
        <v>1097.8435500000001</v>
      </c>
      <c r="E23" s="16">
        <v>-10.506</v>
      </c>
      <c r="F23" s="16">
        <v>-105.17573000000002</v>
      </c>
      <c r="G23" s="5"/>
    </row>
    <row r="24" spans="1:7" ht="19.5" customHeight="1" x14ac:dyDescent="0.25">
      <c r="A24" s="5"/>
      <c r="B24" s="6">
        <v>4</v>
      </c>
      <c r="C24" s="80" t="s">
        <v>287</v>
      </c>
      <c r="D24" s="16">
        <v>497734.50106346258</v>
      </c>
      <c r="E24" s="156"/>
      <c r="F24" s="156"/>
      <c r="G24" s="5"/>
    </row>
    <row r="25" spans="1:7" ht="19.5" customHeight="1" thickBot="1" x14ac:dyDescent="0.3">
      <c r="A25" s="5"/>
      <c r="B25" s="157">
        <v>5</v>
      </c>
      <c r="C25" s="158" t="s">
        <v>288</v>
      </c>
      <c r="D25" s="159">
        <v>59728.140127615501</v>
      </c>
      <c r="E25" s="160"/>
      <c r="F25" s="160"/>
      <c r="G25" s="5"/>
    </row>
    <row r="26" spans="1:7" ht="19.5" customHeight="1" x14ac:dyDescent="0.25">
      <c r="A26" s="5"/>
      <c r="B26" s="6"/>
      <c r="C26" s="6"/>
      <c r="D26" s="5"/>
      <c r="E26" s="5"/>
      <c r="F26" s="5"/>
      <c r="G26" s="5"/>
    </row>
    <row r="27" spans="1:7" ht="19.5" customHeight="1" thickBot="1" x14ac:dyDescent="0.3">
      <c r="A27" s="5"/>
      <c r="B27" s="6"/>
      <c r="C27" s="6"/>
      <c r="D27" s="83" t="s">
        <v>11</v>
      </c>
      <c r="E27" s="83" t="s">
        <v>12</v>
      </c>
      <c r="F27" s="83" t="s">
        <v>13</v>
      </c>
    </row>
    <row r="28" spans="1:7" ht="19.5" customHeight="1" thickBot="1" x14ac:dyDescent="0.3">
      <c r="A28" s="5"/>
      <c r="B28" s="153"/>
      <c r="C28" s="154" t="s">
        <v>289</v>
      </c>
      <c r="D28" s="78">
        <v>2025</v>
      </c>
      <c r="E28" s="78">
        <v>2024</v>
      </c>
      <c r="F28" s="78">
        <v>2023</v>
      </c>
    </row>
    <row r="29" spans="1:7" ht="19.5" customHeight="1" x14ac:dyDescent="0.25">
      <c r="A29" s="5"/>
      <c r="B29" s="6" t="s">
        <v>290</v>
      </c>
      <c r="C29" s="5" t="s">
        <v>291</v>
      </c>
      <c r="D29" s="15">
        <v>0</v>
      </c>
      <c r="E29" s="15">
        <v>0</v>
      </c>
      <c r="F29" s="15">
        <v>0</v>
      </c>
    </row>
    <row r="30" spans="1:7" ht="19.5" customHeight="1" x14ac:dyDescent="0.25">
      <c r="A30" s="5"/>
      <c r="B30" s="6" t="s">
        <v>292</v>
      </c>
      <c r="C30" s="5" t="s">
        <v>293</v>
      </c>
      <c r="D30" s="16">
        <v>0</v>
      </c>
      <c r="E30" s="16">
        <v>0</v>
      </c>
      <c r="F30" s="16">
        <v>0</v>
      </c>
    </row>
    <row r="34" ht="14.25" customHeight="1" x14ac:dyDescent="0.25"/>
    <row r="41" ht="14.25" customHeight="1" x14ac:dyDescent="0.25"/>
    <row r="42" ht="14.25" customHeight="1" x14ac:dyDescent="0.25"/>
    <row r="43" ht="14.25" customHeight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PÚBLICO&amp;1#_x000D_</oddHeader>
    <oddFooter>&amp;L_x000D_&amp;1#&amp;"Aptos"&amp;10&amp;K0000FF #INTERNO#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FBAA9-99E0-439A-A5B1-6D0B92591F81}">
  <sheetPr>
    <pageSetUpPr fitToPage="1"/>
  </sheetPr>
  <dimension ref="A1:F52"/>
  <sheetViews>
    <sheetView showGridLines="0" zoomScale="93" zoomScaleNormal="93" workbookViewId="0">
      <selection activeCell="E14" sqref="E14"/>
    </sheetView>
  </sheetViews>
  <sheetFormatPr defaultColWidth="0" defaultRowHeight="0" customHeight="1" zeroHeight="1" x14ac:dyDescent="0.25"/>
  <cols>
    <col min="1" max="1" width="1.7109375" style="8" customWidth="1"/>
    <col min="2" max="2" width="5.7109375" style="17" customWidth="1"/>
    <col min="3" max="3" width="47.5703125" style="18" customWidth="1"/>
    <col min="4" max="5" width="17.7109375" style="8" customWidth="1"/>
    <col min="6" max="6" width="1.7109375" style="8" customWidth="1"/>
    <col min="7" max="16384" width="9.140625" style="8" hidden="1"/>
  </cols>
  <sheetData>
    <row r="1" spans="1:6" ht="14.25" x14ac:dyDescent="0.25">
      <c r="A1" s="5"/>
      <c r="B1" s="6"/>
      <c r="C1" s="7"/>
      <c r="D1" s="5"/>
      <c r="E1" s="5"/>
      <c r="F1" s="5"/>
    </row>
    <row r="2" spans="1:6" ht="14.25" x14ac:dyDescent="0.25">
      <c r="A2" s="5"/>
      <c r="B2" s="6"/>
      <c r="C2" s="7"/>
      <c r="D2" s="5"/>
      <c r="E2" s="5"/>
      <c r="F2" s="5"/>
    </row>
    <row r="3" spans="1:6" ht="14.25" x14ac:dyDescent="0.25">
      <c r="A3" s="5"/>
      <c r="B3" s="10" t="s">
        <v>294</v>
      </c>
      <c r="C3" s="7"/>
      <c r="D3" s="5"/>
      <c r="E3" s="5"/>
      <c r="F3" s="5"/>
    </row>
    <row r="4" spans="1:6" ht="14.25" x14ac:dyDescent="0.25">
      <c r="A4" s="5"/>
      <c r="B4" s="33" t="s">
        <v>71</v>
      </c>
      <c r="C4" s="7"/>
      <c r="D4" s="5"/>
      <c r="E4" s="5"/>
      <c r="F4" s="5"/>
    </row>
    <row r="5" spans="1:6" ht="14.25" x14ac:dyDescent="0.25">
      <c r="A5" s="5"/>
      <c r="B5" s="34" t="str">
        <f>'KM1'!B8</f>
        <v>Data de Atualização: 30/06/2026</v>
      </c>
      <c r="C5" s="7"/>
      <c r="D5" s="5"/>
      <c r="E5" s="5"/>
      <c r="F5" s="5"/>
    </row>
    <row r="6" spans="1:6" ht="14.25" x14ac:dyDescent="0.25">
      <c r="A6" s="9"/>
      <c r="B6" s="6"/>
      <c r="C6" s="7"/>
      <c r="D6" s="11"/>
      <c r="E6" s="11"/>
      <c r="F6" s="9"/>
    </row>
    <row r="7" spans="1:6" ht="14.25" x14ac:dyDescent="0.25">
      <c r="A7" s="5"/>
      <c r="B7" s="6"/>
      <c r="C7" s="7"/>
      <c r="D7" s="12"/>
      <c r="E7" s="12"/>
      <c r="F7" s="5"/>
    </row>
    <row r="8" spans="1:6" ht="18" customHeight="1" x14ac:dyDescent="0.25">
      <c r="A8" s="5"/>
      <c r="B8" s="10"/>
      <c r="C8" s="10"/>
      <c r="D8" s="13"/>
      <c r="E8" s="13" t="s">
        <v>33</v>
      </c>
      <c r="F8" s="5"/>
    </row>
    <row r="9" spans="1:6" ht="17.25" thickBot="1" x14ac:dyDescent="0.3">
      <c r="A9" s="5"/>
      <c r="B9" s="3"/>
      <c r="C9" s="3"/>
      <c r="D9" s="78"/>
      <c r="E9" s="78" t="s">
        <v>11</v>
      </c>
      <c r="F9" s="5"/>
    </row>
    <row r="10" spans="1:6" ht="20.100000000000001" customHeight="1" x14ac:dyDescent="0.25">
      <c r="A10" s="5"/>
      <c r="B10" s="6">
        <v>1</v>
      </c>
      <c r="C10" s="7" t="s">
        <v>288</v>
      </c>
      <c r="D10" s="15"/>
      <c r="E10" s="15">
        <v>59728.140127615501</v>
      </c>
      <c r="F10" s="5"/>
    </row>
    <row r="11" spans="1:6" ht="20.100000000000001" customHeight="1" x14ac:dyDescent="0.25">
      <c r="A11" s="5"/>
      <c r="B11" s="6">
        <v>2</v>
      </c>
      <c r="C11" s="7" t="s">
        <v>295</v>
      </c>
      <c r="D11" s="15"/>
      <c r="E11" s="161">
        <v>1</v>
      </c>
      <c r="F11" s="5"/>
    </row>
    <row r="12" spans="1:6" ht="18.75" customHeight="1" x14ac:dyDescent="0.25">
      <c r="A12" s="5"/>
      <c r="B12" s="86">
        <v>3</v>
      </c>
      <c r="C12" s="7" t="s">
        <v>296</v>
      </c>
      <c r="D12" s="15"/>
      <c r="E12" s="15">
        <v>59728.140127615501</v>
      </c>
      <c r="F12" s="5"/>
    </row>
    <row r="13" spans="1:6" ht="20.100000000000001" customHeight="1" x14ac:dyDescent="0.25">
      <c r="A13" s="5"/>
      <c r="B13" s="86">
        <v>4</v>
      </c>
      <c r="C13" s="7" t="s">
        <v>297</v>
      </c>
      <c r="D13" s="15"/>
      <c r="E13" s="15">
        <v>746601.75159519375</v>
      </c>
      <c r="F13" s="5"/>
    </row>
    <row r="14" spans="1:6" ht="14.25" x14ac:dyDescent="0.25">
      <c r="A14" s="5"/>
      <c r="B14" s="6"/>
      <c r="C14" s="7"/>
      <c r="D14" s="5"/>
      <c r="E14" s="5"/>
      <c r="F14" s="5"/>
    </row>
    <row r="15" spans="1:6" ht="14.25" hidden="1" x14ac:dyDescent="0.25"/>
    <row r="16" spans="1:6" ht="14.25" hidden="1" x14ac:dyDescent="0.25"/>
    <row r="17" spans="2:3" ht="14.25" hidden="1" x14ac:dyDescent="0.25"/>
    <row r="18" spans="2:3" ht="14.25" hidden="1" x14ac:dyDescent="0.25"/>
    <row r="19" spans="2:3" ht="14.25" hidden="1" x14ac:dyDescent="0.25"/>
    <row r="20" spans="2:3" ht="14.25" hidden="1" x14ac:dyDescent="0.25"/>
    <row r="21" spans="2:3" ht="14.25" hidden="1" x14ac:dyDescent="0.25"/>
    <row r="22" spans="2:3" ht="14.25" hidden="1" x14ac:dyDescent="0.25"/>
    <row r="23" spans="2:3" ht="14.25" hidden="1" x14ac:dyDescent="0.25">
      <c r="B23" s="8"/>
      <c r="C23" s="8"/>
    </row>
    <row r="24" spans="2:3" ht="14.25" hidden="1" x14ac:dyDescent="0.25">
      <c r="B24" s="8"/>
      <c r="C24" s="8"/>
    </row>
    <row r="25" spans="2:3" ht="14.25" hidden="1" x14ac:dyDescent="0.25">
      <c r="B25" s="8"/>
      <c r="C25" s="8"/>
    </row>
    <row r="26" spans="2:3" ht="14.25" hidden="1" x14ac:dyDescent="0.25">
      <c r="B26" s="8"/>
      <c r="C26" s="8"/>
    </row>
    <row r="27" spans="2:3" ht="14.25" hidden="1" x14ac:dyDescent="0.25">
      <c r="B27" s="8"/>
      <c r="C27" s="8"/>
    </row>
    <row r="28" spans="2:3" ht="14.25" hidden="1" x14ac:dyDescent="0.25">
      <c r="B28" s="8"/>
      <c r="C28" s="8"/>
    </row>
    <row r="29" spans="2:3" ht="14.25" hidden="1" x14ac:dyDescent="0.25">
      <c r="B29" s="8"/>
      <c r="C29" s="8"/>
    </row>
    <row r="30" spans="2:3" ht="14.25" hidden="1" x14ac:dyDescent="0.25">
      <c r="B30" s="8"/>
      <c r="C30" s="8"/>
    </row>
    <row r="31" spans="2:3" ht="14.25" hidden="1" x14ac:dyDescent="0.25">
      <c r="B31" s="8"/>
      <c r="C31" s="8"/>
    </row>
    <row r="32" spans="2:3" ht="14.25" hidden="1" x14ac:dyDescent="0.25">
      <c r="B32" s="8"/>
      <c r="C32" s="8"/>
    </row>
    <row r="33" s="8" customFormat="1" ht="14.25" hidden="1" x14ac:dyDescent="0.25"/>
    <row r="34" s="8" customFormat="1" ht="14.25" hidden="1" x14ac:dyDescent="0.25"/>
    <row r="35" s="8" customFormat="1" ht="14.25" hidden="1" x14ac:dyDescent="0.25"/>
    <row r="36" s="8" customFormat="1" ht="14.25" hidden="1" x14ac:dyDescent="0.25"/>
    <row r="37" s="8" customFormat="1" ht="14.25" hidden="1" x14ac:dyDescent="0.25"/>
    <row r="38" s="8" customFormat="1" ht="14.25" hidden="1" x14ac:dyDescent="0.25"/>
    <row r="47" s="8" customFormat="1" ht="0" hidden="1" customHeight="1" x14ac:dyDescent="0.25"/>
    <row r="48" s="8" customFormat="1" ht="0" hidden="1" customHeight="1" x14ac:dyDescent="0.25"/>
    <row r="49" s="8" customFormat="1" ht="0" hidden="1" customHeight="1" x14ac:dyDescent="0.25"/>
    <row r="50" s="8" customFormat="1" ht="0" hidden="1" customHeight="1" x14ac:dyDescent="0.25"/>
    <row r="51" s="8" customFormat="1" ht="0" hidden="1" customHeight="1" x14ac:dyDescent="0.25"/>
    <row r="52" s="8" customFormat="1" ht="0" hidden="1" customHeight="1" x14ac:dyDescent="0.25"/>
  </sheetData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&amp;L&amp;"Calibri"&amp;10&amp;K000000 PÚBLICO&amp;1#_x000D_</oddHeader>
    <oddFooter>&amp;L_x000D_&amp;1#&amp;"Aptos"&amp;10&amp;K0000FF #INTERNO#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CC7A6-7CC7-41A6-A9C0-EF9AB6245CB0}">
  <dimension ref="A1:WVQ160"/>
  <sheetViews>
    <sheetView showGridLines="0" zoomScaleNormal="100" workbookViewId="0">
      <selection activeCell="C13" sqref="C13"/>
    </sheetView>
  </sheetViews>
  <sheetFormatPr defaultColWidth="0" defaultRowHeight="0" customHeight="1" zeroHeight="1" x14ac:dyDescent="0.25"/>
  <cols>
    <col min="1" max="1" width="1.7109375" style="24" customWidth="1"/>
    <col min="2" max="2" width="3.5703125" style="23" customWidth="1"/>
    <col min="3" max="3" width="44" style="24" customWidth="1"/>
    <col min="4" max="5" width="13.42578125" style="24" customWidth="1"/>
    <col min="6" max="6" width="1.7109375" style="24" customWidth="1"/>
    <col min="7" max="7" width="1.140625" style="24" hidden="1" customWidth="1"/>
    <col min="8" max="255" width="9.140625" style="24" hidden="1"/>
    <col min="256" max="256" width="2.85546875" style="24" hidden="1"/>
    <col min="257" max="257" width="3.5703125" style="24" hidden="1"/>
    <col min="258" max="258" width="36.5703125" style="24" hidden="1"/>
    <col min="259" max="262" width="14.42578125" style="24" hidden="1"/>
    <col min="263" max="263" width="2.85546875" style="24" hidden="1"/>
    <col min="264" max="511" width="9.140625" style="24" hidden="1"/>
    <col min="512" max="512" width="2.85546875" style="24" hidden="1"/>
    <col min="513" max="513" width="3.5703125" style="24" hidden="1"/>
    <col min="514" max="514" width="36.5703125" style="24" hidden="1"/>
    <col min="515" max="518" width="14.42578125" style="24" hidden="1"/>
    <col min="519" max="519" width="2.85546875" style="24" hidden="1"/>
    <col min="520" max="767" width="9.140625" style="24" hidden="1"/>
    <col min="768" max="768" width="2.85546875" style="24" hidden="1"/>
    <col min="769" max="769" width="3.5703125" style="24" hidden="1"/>
    <col min="770" max="770" width="36.5703125" style="24" hidden="1"/>
    <col min="771" max="774" width="14.42578125" style="24" hidden="1"/>
    <col min="775" max="775" width="2.85546875" style="24" hidden="1"/>
    <col min="776" max="1023" width="9.140625" style="24" hidden="1"/>
    <col min="1024" max="1024" width="2.85546875" style="24" hidden="1"/>
    <col min="1025" max="1025" width="3.5703125" style="24" hidden="1"/>
    <col min="1026" max="1026" width="36.5703125" style="24" hidden="1"/>
    <col min="1027" max="1030" width="14.42578125" style="24" hidden="1"/>
    <col min="1031" max="1031" width="2.85546875" style="24" hidden="1"/>
    <col min="1032" max="1279" width="9.140625" style="24" hidden="1"/>
    <col min="1280" max="1280" width="2.85546875" style="24" hidden="1"/>
    <col min="1281" max="1281" width="3.5703125" style="24" hidden="1"/>
    <col min="1282" max="1282" width="36.5703125" style="24" hidden="1"/>
    <col min="1283" max="1286" width="14.42578125" style="24" hidden="1"/>
    <col min="1287" max="1287" width="2.85546875" style="24" hidden="1"/>
    <col min="1288" max="1535" width="9.140625" style="24" hidden="1"/>
    <col min="1536" max="1536" width="2.85546875" style="24" hidden="1"/>
    <col min="1537" max="1537" width="3.5703125" style="24" hidden="1"/>
    <col min="1538" max="1538" width="36.5703125" style="24" hidden="1"/>
    <col min="1539" max="1542" width="14.42578125" style="24" hidden="1"/>
    <col min="1543" max="1543" width="2.85546875" style="24" hidden="1"/>
    <col min="1544" max="1791" width="9.140625" style="24" hidden="1"/>
    <col min="1792" max="1792" width="2.85546875" style="24" hidden="1"/>
    <col min="1793" max="1793" width="3.5703125" style="24" hidden="1"/>
    <col min="1794" max="1794" width="36.5703125" style="24" hidden="1"/>
    <col min="1795" max="1798" width="14.42578125" style="24" hidden="1"/>
    <col min="1799" max="1799" width="2.85546875" style="24" hidden="1"/>
    <col min="1800" max="2047" width="9.140625" style="24" hidden="1"/>
    <col min="2048" max="2048" width="2.85546875" style="24" hidden="1"/>
    <col min="2049" max="2049" width="3.5703125" style="24" hidden="1"/>
    <col min="2050" max="2050" width="36.5703125" style="24" hidden="1"/>
    <col min="2051" max="2054" width="14.42578125" style="24" hidden="1"/>
    <col min="2055" max="2055" width="2.85546875" style="24" hidden="1"/>
    <col min="2056" max="2303" width="9.140625" style="24" hidden="1"/>
    <col min="2304" max="2304" width="2.85546875" style="24" hidden="1"/>
    <col min="2305" max="2305" width="3.5703125" style="24" hidden="1"/>
    <col min="2306" max="2306" width="36.5703125" style="24" hidden="1"/>
    <col min="2307" max="2310" width="14.42578125" style="24" hidden="1"/>
    <col min="2311" max="2311" width="2.85546875" style="24" hidden="1"/>
    <col min="2312" max="2559" width="9.140625" style="24" hidden="1"/>
    <col min="2560" max="2560" width="2.85546875" style="24" hidden="1"/>
    <col min="2561" max="2561" width="3.5703125" style="24" hidden="1"/>
    <col min="2562" max="2562" width="36.5703125" style="24" hidden="1"/>
    <col min="2563" max="2566" width="14.42578125" style="24" hidden="1"/>
    <col min="2567" max="2567" width="2.85546875" style="24" hidden="1"/>
    <col min="2568" max="2815" width="9.140625" style="24" hidden="1"/>
    <col min="2816" max="2816" width="2.85546875" style="24" hidden="1"/>
    <col min="2817" max="2817" width="3.5703125" style="24" hidden="1"/>
    <col min="2818" max="2818" width="36.5703125" style="24" hidden="1"/>
    <col min="2819" max="2822" width="14.42578125" style="24" hidden="1"/>
    <col min="2823" max="2823" width="2.85546875" style="24" hidden="1"/>
    <col min="2824" max="3071" width="9.140625" style="24" hidden="1"/>
    <col min="3072" max="3072" width="2.85546875" style="24" hidden="1"/>
    <col min="3073" max="3073" width="3.5703125" style="24" hidden="1"/>
    <col min="3074" max="3074" width="36.5703125" style="24" hidden="1"/>
    <col min="3075" max="3078" width="14.42578125" style="24" hidden="1"/>
    <col min="3079" max="3079" width="2.85546875" style="24" hidden="1"/>
    <col min="3080" max="3327" width="9.140625" style="24" hidden="1"/>
    <col min="3328" max="3328" width="2.85546875" style="24" hidden="1"/>
    <col min="3329" max="3329" width="3.5703125" style="24" hidden="1"/>
    <col min="3330" max="3330" width="36.5703125" style="24" hidden="1"/>
    <col min="3331" max="3334" width="14.42578125" style="24" hidden="1"/>
    <col min="3335" max="3335" width="2.85546875" style="24" hidden="1"/>
    <col min="3336" max="3583" width="9.140625" style="24" hidden="1"/>
    <col min="3584" max="3584" width="2.85546875" style="24" hidden="1"/>
    <col min="3585" max="3585" width="3.5703125" style="24" hidden="1"/>
    <col min="3586" max="3586" width="36.5703125" style="24" hidden="1"/>
    <col min="3587" max="3590" width="14.42578125" style="24" hidden="1"/>
    <col min="3591" max="3591" width="2.85546875" style="24" hidden="1"/>
    <col min="3592" max="3839" width="9.140625" style="24" hidden="1"/>
    <col min="3840" max="3840" width="2.85546875" style="24" hidden="1"/>
    <col min="3841" max="3841" width="3.5703125" style="24" hidden="1"/>
    <col min="3842" max="3842" width="36.5703125" style="24" hidden="1"/>
    <col min="3843" max="3846" width="14.42578125" style="24" hidden="1"/>
    <col min="3847" max="3847" width="2.85546875" style="24" hidden="1"/>
    <col min="3848" max="4095" width="9.140625" style="24" hidden="1"/>
    <col min="4096" max="4096" width="2.85546875" style="24" hidden="1"/>
    <col min="4097" max="4097" width="3.5703125" style="24" hidden="1"/>
    <col min="4098" max="4098" width="36.5703125" style="24" hidden="1"/>
    <col min="4099" max="4102" width="14.42578125" style="24" hidden="1"/>
    <col min="4103" max="4103" width="2.85546875" style="24" hidden="1"/>
    <col min="4104" max="4351" width="9.140625" style="24" hidden="1"/>
    <col min="4352" max="4352" width="2.85546875" style="24" hidden="1"/>
    <col min="4353" max="4353" width="3.5703125" style="24" hidden="1"/>
    <col min="4354" max="4354" width="36.5703125" style="24" hidden="1"/>
    <col min="4355" max="4358" width="14.42578125" style="24" hidden="1"/>
    <col min="4359" max="4359" width="2.85546875" style="24" hidden="1"/>
    <col min="4360" max="4607" width="9.140625" style="24" hidden="1"/>
    <col min="4608" max="4608" width="2.85546875" style="24" hidden="1"/>
    <col min="4609" max="4609" width="3.5703125" style="24" hidden="1"/>
    <col min="4610" max="4610" width="36.5703125" style="24" hidden="1"/>
    <col min="4611" max="4614" width="14.42578125" style="24" hidden="1"/>
    <col min="4615" max="4615" width="2.85546875" style="24" hidden="1"/>
    <col min="4616" max="4863" width="9.140625" style="24" hidden="1"/>
    <col min="4864" max="4864" width="2.85546875" style="24" hidden="1"/>
    <col min="4865" max="4865" width="3.5703125" style="24" hidden="1"/>
    <col min="4866" max="4866" width="36.5703125" style="24" hidden="1"/>
    <col min="4867" max="4870" width="14.42578125" style="24" hidden="1"/>
    <col min="4871" max="4871" width="2.85546875" style="24" hidden="1"/>
    <col min="4872" max="5119" width="9.140625" style="24" hidden="1"/>
    <col min="5120" max="5120" width="2.85546875" style="24" hidden="1"/>
    <col min="5121" max="5121" width="3.5703125" style="24" hidden="1"/>
    <col min="5122" max="5122" width="36.5703125" style="24" hidden="1"/>
    <col min="5123" max="5126" width="14.42578125" style="24" hidden="1"/>
    <col min="5127" max="5127" width="2.85546875" style="24" hidden="1"/>
    <col min="5128" max="5375" width="9.140625" style="24" hidden="1"/>
    <col min="5376" max="5376" width="2.85546875" style="24" hidden="1"/>
    <col min="5377" max="5377" width="3.5703125" style="24" hidden="1"/>
    <col min="5378" max="5378" width="36.5703125" style="24" hidden="1"/>
    <col min="5379" max="5382" width="14.42578125" style="24" hidden="1"/>
    <col min="5383" max="5383" width="2.85546875" style="24" hidden="1"/>
    <col min="5384" max="5631" width="9.140625" style="24" hidden="1"/>
    <col min="5632" max="5632" width="2.85546875" style="24" hidden="1"/>
    <col min="5633" max="5633" width="3.5703125" style="24" hidden="1"/>
    <col min="5634" max="5634" width="36.5703125" style="24" hidden="1"/>
    <col min="5635" max="5638" width="14.42578125" style="24" hidden="1"/>
    <col min="5639" max="5639" width="2.85546875" style="24" hidden="1"/>
    <col min="5640" max="5887" width="9.140625" style="24" hidden="1"/>
    <col min="5888" max="5888" width="2.85546875" style="24" hidden="1"/>
    <col min="5889" max="5889" width="3.5703125" style="24" hidden="1"/>
    <col min="5890" max="5890" width="36.5703125" style="24" hidden="1"/>
    <col min="5891" max="5894" width="14.42578125" style="24" hidden="1"/>
    <col min="5895" max="5895" width="2.85546875" style="24" hidden="1"/>
    <col min="5896" max="6143" width="9.140625" style="24" hidden="1"/>
    <col min="6144" max="6144" width="2.85546875" style="24" hidden="1"/>
    <col min="6145" max="6145" width="3.5703125" style="24" hidden="1"/>
    <col min="6146" max="6146" width="36.5703125" style="24" hidden="1"/>
    <col min="6147" max="6150" width="14.42578125" style="24" hidden="1"/>
    <col min="6151" max="6151" width="2.85546875" style="24" hidden="1"/>
    <col min="6152" max="6399" width="9.140625" style="24" hidden="1"/>
    <col min="6400" max="6400" width="2.85546875" style="24" hidden="1"/>
    <col min="6401" max="6401" width="3.5703125" style="24" hidden="1"/>
    <col min="6402" max="6402" width="36.5703125" style="24" hidden="1"/>
    <col min="6403" max="6406" width="14.42578125" style="24" hidden="1"/>
    <col min="6407" max="6407" width="2.85546875" style="24" hidden="1"/>
    <col min="6408" max="6655" width="9.140625" style="24" hidden="1"/>
    <col min="6656" max="6656" width="2.85546875" style="24" hidden="1"/>
    <col min="6657" max="6657" width="3.5703125" style="24" hidden="1"/>
    <col min="6658" max="6658" width="36.5703125" style="24" hidden="1"/>
    <col min="6659" max="6662" width="14.42578125" style="24" hidden="1"/>
    <col min="6663" max="6663" width="2.85546875" style="24" hidden="1"/>
    <col min="6664" max="6911" width="9.140625" style="24" hidden="1"/>
    <col min="6912" max="6912" width="2.85546875" style="24" hidden="1"/>
    <col min="6913" max="6913" width="3.5703125" style="24" hidden="1"/>
    <col min="6914" max="6914" width="36.5703125" style="24" hidden="1"/>
    <col min="6915" max="6918" width="14.42578125" style="24" hidden="1"/>
    <col min="6919" max="6919" width="2.85546875" style="24" hidden="1"/>
    <col min="6920" max="7167" width="9.140625" style="24" hidden="1"/>
    <col min="7168" max="7168" width="2.85546875" style="24" hidden="1"/>
    <col min="7169" max="7169" width="3.5703125" style="24" hidden="1"/>
    <col min="7170" max="7170" width="36.5703125" style="24" hidden="1"/>
    <col min="7171" max="7174" width="14.42578125" style="24" hidden="1"/>
    <col min="7175" max="7175" width="2.85546875" style="24" hidden="1"/>
    <col min="7176" max="7423" width="9.140625" style="24" hidden="1"/>
    <col min="7424" max="7424" width="2.85546875" style="24" hidden="1"/>
    <col min="7425" max="7425" width="3.5703125" style="24" hidden="1"/>
    <col min="7426" max="7426" width="36.5703125" style="24" hidden="1"/>
    <col min="7427" max="7430" width="14.42578125" style="24" hidden="1"/>
    <col min="7431" max="7431" width="2.85546875" style="24" hidden="1"/>
    <col min="7432" max="7679" width="9.140625" style="24" hidden="1"/>
    <col min="7680" max="7680" width="2.85546875" style="24" hidden="1"/>
    <col min="7681" max="7681" width="3.5703125" style="24" hidden="1"/>
    <col min="7682" max="7682" width="36.5703125" style="24" hidden="1"/>
    <col min="7683" max="7686" width="14.42578125" style="24" hidden="1"/>
    <col min="7687" max="7687" width="2.85546875" style="24" hidden="1"/>
    <col min="7688" max="7935" width="9.140625" style="24" hidden="1"/>
    <col min="7936" max="7936" width="2.85546875" style="24" hidden="1"/>
    <col min="7937" max="7937" width="3.5703125" style="24" hidden="1"/>
    <col min="7938" max="7938" width="36.5703125" style="24" hidden="1"/>
    <col min="7939" max="7942" width="14.42578125" style="24" hidden="1"/>
    <col min="7943" max="7943" width="2.85546875" style="24" hidden="1"/>
    <col min="7944" max="8191" width="9.140625" style="24" hidden="1"/>
    <col min="8192" max="8192" width="2.85546875" style="24" hidden="1"/>
    <col min="8193" max="8193" width="3.5703125" style="24" hidden="1"/>
    <col min="8194" max="8194" width="36.5703125" style="24" hidden="1"/>
    <col min="8195" max="8198" width="14.42578125" style="24" hidden="1"/>
    <col min="8199" max="8199" width="2.85546875" style="24" hidden="1"/>
    <col min="8200" max="8447" width="9.140625" style="24" hidden="1"/>
    <col min="8448" max="8448" width="2.85546875" style="24" hidden="1"/>
    <col min="8449" max="8449" width="3.5703125" style="24" hidden="1"/>
    <col min="8450" max="8450" width="36.5703125" style="24" hidden="1"/>
    <col min="8451" max="8454" width="14.42578125" style="24" hidden="1"/>
    <col min="8455" max="8455" width="2.85546875" style="24" hidden="1"/>
    <col min="8456" max="8703" width="9.140625" style="24" hidden="1"/>
    <col min="8704" max="8704" width="2.85546875" style="24" hidden="1"/>
    <col min="8705" max="8705" width="3.5703125" style="24" hidden="1"/>
    <col min="8706" max="8706" width="36.5703125" style="24" hidden="1"/>
    <col min="8707" max="8710" width="14.42578125" style="24" hidden="1"/>
    <col min="8711" max="8711" width="2.85546875" style="24" hidden="1"/>
    <col min="8712" max="8959" width="9.140625" style="24" hidden="1"/>
    <col min="8960" max="8960" width="2.85546875" style="24" hidden="1"/>
    <col min="8961" max="8961" width="3.5703125" style="24" hidden="1"/>
    <col min="8962" max="8962" width="36.5703125" style="24" hidden="1"/>
    <col min="8963" max="8966" width="14.42578125" style="24" hidden="1"/>
    <col min="8967" max="8967" width="2.85546875" style="24" hidden="1"/>
    <col min="8968" max="9215" width="9.140625" style="24" hidden="1"/>
    <col min="9216" max="9216" width="2.85546875" style="24" hidden="1"/>
    <col min="9217" max="9217" width="3.5703125" style="24" hidden="1"/>
    <col min="9218" max="9218" width="36.5703125" style="24" hidden="1"/>
    <col min="9219" max="9222" width="14.42578125" style="24" hidden="1"/>
    <col min="9223" max="9223" width="2.85546875" style="24" hidden="1"/>
    <col min="9224" max="9471" width="9.140625" style="24" hidden="1"/>
    <col min="9472" max="9472" width="2.85546875" style="24" hidden="1"/>
    <col min="9473" max="9473" width="3.5703125" style="24" hidden="1"/>
    <col min="9474" max="9474" width="36.5703125" style="24" hidden="1"/>
    <col min="9475" max="9478" width="14.42578125" style="24" hidden="1"/>
    <col min="9479" max="9479" width="2.85546875" style="24" hidden="1"/>
    <col min="9480" max="9727" width="9.140625" style="24" hidden="1"/>
    <col min="9728" max="9728" width="2.85546875" style="24" hidden="1"/>
    <col min="9729" max="9729" width="3.5703125" style="24" hidden="1"/>
    <col min="9730" max="9730" width="36.5703125" style="24" hidden="1"/>
    <col min="9731" max="9734" width="14.42578125" style="24" hidden="1"/>
    <col min="9735" max="9735" width="2.85546875" style="24" hidden="1"/>
    <col min="9736" max="9983" width="9.140625" style="24" hidden="1"/>
    <col min="9984" max="9984" width="2.85546875" style="24" hidden="1"/>
    <col min="9985" max="9985" width="3.5703125" style="24" hidden="1"/>
    <col min="9986" max="9986" width="36.5703125" style="24" hidden="1"/>
    <col min="9987" max="9990" width="14.42578125" style="24" hidden="1"/>
    <col min="9991" max="9991" width="2.85546875" style="24" hidden="1"/>
    <col min="9992" max="10239" width="9.140625" style="24" hidden="1"/>
    <col min="10240" max="10240" width="2.85546875" style="24" hidden="1"/>
    <col min="10241" max="10241" width="3.5703125" style="24" hidden="1"/>
    <col min="10242" max="10242" width="36.5703125" style="24" hidden="1"/>
    <col min="10243" max="10246" width="14.42578125" style="24" hidden="1"/>
    <col min="10247" max="10247" width="2.85546875" style="24" hidden="1"/>
    <col min="10248" max="10495" width="9.140625" style="24" hidden="1"/>
    <col min="10496" max="10496" width="2.85546875" style="24" hidden="1"/>
    <col min="10497" max="10497" width="3.5703125" style="24" hidden="1"/>
    <col min="10498" max="10498" width="36.5703125" style="24" hidden="1"/>
    <col min="10499" max="10502" width="14.42578125" style="24" hidden="1"/>
    <col min="10503" max="10503" width="2.85546875" style="24" hidden="1"/>
    <col min="10504" max="10751" width="9.140625" style="24" hidden="1"/>
    <col min="10752" max="10752" width="2.85546875" style="24" hidden="1"/>
    <col min="10753" max="10753" width="3.5703125" style="24" hidden="1"/>
    <col min="10754" max="10754" width="36.5703125" style="24" hidden="1"/>
    <col min="10755" max="10758" width="14.42578125" style="24" hidden="1"/>
    <col min="10759" max="10759" width="2.85546875" style="24" hidden="1"/>
    <col min="10760" max="11007" width="9.140625" style="24" hidden="1"/>
    <col min="11008" max="11008" width="2.85546875" style="24" hidden="1"/>
    <col min="11009" max="11009" width="3.5703125" style="24" hidden="1"/>
    <col min="11010" max="11010" width="36.5703125" style="24" hidden="1"/>
    <col min="11011" max="11014" width="14.42578125" style="24" hidden="1"/>
    <col min="11015" max="11015" width="2.85546875" style="24" hidden="1"/>
    <col min="11016" max="11263" width="9.140625" style="24" hidden="1"/>
    <col min="11264" max="11264" width="2.85546875" style="24" hidden="1"/>
    <col min="11265" max="11265" width="3.5703125" style="24" hidden="1"/>
    <col min="11266" max="11266" width="36.5703125" style="24" hidden="1"/>
    <col min="11267" max="11270" width="14.42578125" style="24" hidden="1"/>
    <col min="11271" max="11271" width="2.85546875" style="24" hidden="1"/>
    <col min="11272" max="11519" width="9.140625" style="24" hidden="1"/>
    <col min="11520" max="11520" width="2.85546875" style="24" hidden="1"/>
    <col min="11521" max="11521" width="3.5703125" style="24" hidden="1"/>
    <col min="11522" max="11522" width="36.5703125" style="24" hidden="1"/>
    <col min="11523" max="11526" width="14.42578125" style="24" hidden="1"/>
    <col min="11527" max="11527" width="2.85546875" style="24" hidden="1"/>
    <col min="11528" max="11775" width="9.140625" style="24" hidden="1"/>
    <col min="11776" max="11776" width="2.85546875" style="24" hidden="1"/>
    <col min="11777" max="11777" width="3.5703125" style="24" hidden="1"/>
    <col min="11778" max="11778" width="36.5703125" style="24" hidden="1"/>
    <col min="11779" max="11782" width="14.42578125" style="24" hidden="1"/>
    <col min="11783" max="11783" width="2.85546875" style="24" hidden="1"/>
    <col min="11784" max="12031" width="9.140625" style="24" hidden="1"/>
    <col min="12032" max="12032" width="2.85546875" style="24" hidden="1"/>
    <col min="12033" max="12033" width="3.5703125" style="24" hidden="1"/>
    <col min="12034" max="12034" width="36.5703125" style="24" hidden="1"/>
    <col min="12035" max="12038" width="14.42578125" style="24" hidden="1"/>
    <col min="12039" max="12039" width="2.85546875" style="24" hidden="1"/>
    <col min="12040" max="12287" width="9.140625" style="24" hidden="1"/>
    <col min="12288" max="12288" width="2.85546875" style="24" hidden="1"/>
    <col min="12289" max="12289" width="3.5703125" style="24" hidden="1"/>
    <col min="12290" max="12290" width="36.5703125" style="24" hidden="1"/>
    <col min="12291" max="12294" width="14.42578125" style="24" hidden="1"/>
    <col min="12295" max="12295" width="2.85546875" style="24" hidden="1"/>
    <col min="12296" max="12543" width="9.140625" style="24" hidden="1"/>
    <col min="12544" max="12544" width="2.85546875" style="24" hidden="1"/>
    <col min="12545" max="12545" width="3.5703125" style="24" hidden="1"/>
    <col min="12546" max="12546" width="36.5703125" style="24" hidden="1"/>
    <col min="12547" max="12550" width="14.42578125" style="24" hidden="1"/>
    <col min="12551" max="12551" width="2.85546875" style="24" hidden="1"/>
    <col min="12552" max="12799" width="9.140625" style="24" hidden="1"/>
    <col min="12800" max="12800" width="2.85546875" style="24" hidden="1"/>
    <col min="12801" max="12801" width="3.5703125" style="24" hidden="1"/>
    <col min="12802" max="12802" width="36.5703125" style="24" hidden="1"/>
    <col min="12803" max="12806" width="14.42578125" style="24" hidden="1"/>
    <col min="12807" max="12807" width="2.85546875" style="24" hidden="1"/>
    <col min="12808" max="13055" width="9.140625" style="24" hidden="1"/>
    <col min="13056" max="13056" width="2.85546875" style="24" hidden="1"/>
    <col min="13057" max="13057" width="3.5703125" style="24" hidden="1"/>
    <col min="13058" max="13058" width="36.5703125" style="24" hidden="1"/>
    <col min="13059" max="13062" width="14.42578125" style="24" hidden="1"/>
    <col min="13063" max="13063" width="2.85546875" style="24" hidden="1"/>
    <col min="13064" max="13311" width="9.140625" style="24" hidden="1"/>
    <col min="13312" max="13312" width="2.85546875" style="24" hidden="1"/>
    <col min="13313" max="13313" width="3.5703125" style="24" hidden="1"/>
    <col min="13314" max="13314" width="36.5703125" style="24" hidden="1"/>
    <col min="13315" max="13318" width="14.42578125" style="24" hidden="1"/>
    <col min="13319" max="13319" width="2.85546875" style="24" hidden="1"/>
    <col min="13320" max="13567" width="9.140625" style="24" hidden="1"/>
    <col min="13568" max="13568" width="2.85546875" style="24" hidden="1"/>
    <col min="13569" max="13569" width="3.5703125" style="24" hidden="1"/>
    <col min="13570" max="13570" width="36.5703125" style="24" hidden="1"/>
    <col min="13571" max="13574" width="14.42578125" style="24" hidden="1"/>
    <col min="13575" max="13575" width="2.85546875" style="24" hidden="1"/>
    <col min="13576" max="13823" width="9.140625" style="24" hidden="1"/>
    <col min="13824" max="13824" width="2.85546875" style="24" hidden="1"/>
    <col min="13825" max="13825" width="3.5703125" style="24" hidden="1"/>
    <col min="13826" max="13826" width="36.5703125" style="24" hidden="1"/>
    <col min="13827" max="13830" width="14.42578125" style="24" hidden="1"/>
    <col min="13831" max="13831" width="2.85546875" style="24" hidden="1"/>
    <col min="13832" max="14079" width="9.140625" style="24" hidden="1"/>
    <col min="14080" max="14080" width="2.85546875" style="24" hidden="1"/>
    <col min="14081" max="14081" width="3.5703125" style="24" hidden="1"/>
    <col min="14082" max="14082" width="36.5703125" style="24" hidden="1"/>
    <col min="14083" max="14086" width="14.42578125" style="24" hidden="1"/>
    <col min="14087" max="14087" width="2.85546875" style="24" hidden="1"/>
    <col min="14088" max="14335" width="9.140625" style="24" hidden="1"/>
    <col min="14336" max="14336" width="2.85546875" style="24" hidden="1"/>
    <col min="14337" max="14337" width="3.5703125" style="24" hidden="1"/>
    <col min="14338" max="14338" width="36.5703125" style="24" hidden="1"/>
    <col min="14339" max="14342" width="14.42578125" style="24" hidden="1"/>
    <col min="14343" max="14343" width="2.85546875" style="24" hidden="1"/>
    <col min="14344" max="14591" width="9.140625" style="24" hidden="1"/>
    <col min="14592" max="14592" width="2.85546875" style="24" hidden="1"/>
    <col min="14593" max="14593" width="3.5703125" style="24" hidden="1"/>
    <col min="14594" max="14594" width="36.5703125" style="24" hidden="1"/>
    <col min="14595" max="14598" width="14.42578125" style="24" hidden="1"/>
    <col min="14599" max="14599" width="2.85546875" style="24" hidden="1"/>
    <col min="14600" max="14847" width="9.140625" style="24" hidden="1"/>
    <col min="14848" max="14848" width="2.85546875" style="24" hidden="1"/>
    <col min="14849" max="14849" width="3.5703125" style="24" hidden="1"/>
    <col min="14850" max="14850" width="36.5703125" style="24" hidden="1"/>
    <col min="14851" max="14854" width="14.42578125" style="24" hidden="1"/>
    <col min="14855" max="14855" width="2.85546875" style="24" hidden="1"/>
    <col min="14856" max="15103" width="9.140625" style="24" hidden="1"/>
    <col min="15104" max="15104" width="2.85546875" style="24" hidden="1"/>
    <col min="15105" max="15105" width="3.5703125" style="24" hidden="1"/>
    <col min="15106" max="15106" width="36.5703125" style="24" hidden="1"/>
    <col min="15107" max="15110" width="14.42578125" style="24" hidden="1"/>
    <col min="15111" max="15111" width="2.85546875" style="24" hidden="1"/>
    <col min="15112" max="15359" width="9.140625" style="24" hidden="1"/>
    <col min="15360" max="15360" width="2.85546875" style="24" hidden="1"/>
    <col min="15361" max="15361" width="3.5703125" style="24" hidden="1"/>
    <col min="15362" max="15362" width="36.5703125" style="24" hidden="1"/>
    <col min="15363" max="15366" width="14.42578125" style="24" hidden="1"/>
    <col min="15367" max="15367" width="2.85546875" style="24" hidden="1"/>
    <col min="15368" max="15615" width="9.140625" style="24" hidden="1"/>
    <col min="15616" max="15616" width="2.85546875" style="24" hidden="1"/>
    <col min="15617" max="15617" width="3.5703125" style="24" hidden="1"/>
    <col min="15618" max="15618" width="36.5703125" style="24" hidden="1"/>
    <col min="15619" max="15622" width="14.42578125" style="24" hidden="1"/>
    <col min="15623" max="15623" width="2.85546875" style="24" hidden="1"/>
    <col min="15624" max="15871" width="9.140625" style="24" hidden="1"/>
    <col min="15872" max="15872" width="2.85546875" style="24" hidden="1"/>
    <col min="15873" max="15873" width="3.5703125" style="24" hidden="1"/>
    <col min="15874" max="15874" width="36.5703125" style="24" hidden="1"/>
    <col min="15875" max="15878" width="14.42578125" style="24" hidden="1"/>
    <col min="15879" max="15879" width="2.85546875" style="24" hidden="1"/>
    <col min="15880" max="16127" width="9.140625" style="24" hidden="1"/>
    <col min="16128" max="16128" width="2.85546875" style="24" hidden="1"/>
    <col min="16129" max="16129" width="3.5703125" style="24" hidden="1"/>
    <col min="16130" max="16130" width="36.5703125" style="24" hidden="1"/>
    <col min="16131" max="16134" width="14.42578125" style="24" hidden="1"/>
    <col min="16135" max="16135" width="2.85546875" style="24" hidden="1"/>
    <col min="16136" max="16136" width="14.42578125" style="24" hidden="1"/>
    <col min="16137" max="16137" width="2.85546875" style="24" hidden="1"/>
    <col min="16138" max="16384" width="9.140625" style="24" hidden="1"/>
  </cols>
  <sheetData>
    <row r="1" spans="1:9" ht="15" customHeight="1" x14ac:dyDescent="0.25">
      <c r="A1" s="57"/>
      <c r="B1" s="58"/>
      <c r="C1" s="57"/>
      <c r="D1" s="57"/>
      <c r="E1" s="57"/>
      <c r="F1" s="57"/>
      <c r="G1" s="57"/>
    </row>
    <row r="2" spans="1:9" ht="15" customHeight="1" x14ac:dyDescent="0.25">
      <c r="A2" s="57"/>
      <c r="B2" s="57"/>
      <c r="C2" s="57"/>
      <c r="D2" s="57"/>
      <c r="E2" s="57"/>
      <c r="F2" s="57"/>
      <c r="G2" s="57"/>
    </row>
    <row r="3" spans="1:9" ht="30" customHeight="1" x14ac:dyDescent="0.25">
      <c r="A3" s="57"/>
      <c r="B3" s="200" t="s">
        <v>171</v>
      </c>
      <c r="C3" s="200"/>
      <c r="D3" s="200"/>
      <c r="E3" s="200"/>
      <c r="F3" s="57"/>
      <c r="G3" s="57"/>
    </row>
    <row r="4" spans="1:9" ht="15" customHeight="1" x14ac:dyDescent="0.25">
      <c r="A4" s="57"/>
      <c r="B4" s="34" t="s">
        <v>48</v>
      </c>
      <c r="C4" s="57"/>
      <c r="D4" s="57"/>
      <c r="E4" s="57"/>
      <c r="F4" s="57"/>
      <c r="G4" s="57"/>
    </row>
    <row r="5" spans="1:9" ht="15" customHeight="1" x14ac:dyDescent="0.25">
      <c r="A5" s="57"/>
      <c r="B5" s="34" t="str">
        <f>Derivativos!B7</f>
        <v>Data de Atualização: 30/06/2026</v>
      </c>
      <c r="C5" s="57"/>
      <c r="D5" s="57"/>
      <c r="E5" s="57"/>
      <c r="F5" s="57"/>
      <c r="G5" s="57"/>
    </row>
    <row r="6" spans="1:9" ht="9" customHeight="1" x14ac:dyDescent="0.25">
      <c r="A6" s="57"/>
      <c r="B6" s="59"/>
      <c r="C6" s="57"/>
      <c r="D6" s="57"/>
      <c r="E6" s="57"/>
      <c r="F6" s="57"/>
      <c r="G6" s="57"/>
    </row>
    <row r="7" spans="1:9" ht="17.25" customHeight="1" x14ac:dyDescent="0.25">
      <c r="A7" s="57"/>
      <c r="B7" s="59"/>
      <c r="C7" s="57"/>
      <c r="D7" s="57"/>
      <c r="E7" s="57"/>
      <c r="F7" s="57"/>
      <c r="G7" s="57"/>
    </row>
    <row r="8" spans="1:9" ht="16.5" customHeight="1" x14ac:dyDescent="0.25">
      <c r="A8" s="57"/>
      <c r="B8" s="58"/>
      <c r="C8" s="57"/>
      <c r="D8" s="57"/>
      <c r="E8" s="60" t="s">
        <v>33</v>
      </c>
      <c r="F8" s="57"/>
      <c r="G8" s="57"/>
    </row>
    <row r="9" spans="1:9" ht="25.5" customHeight="1" x14ac:dyDescent="0.25">
      <c r="A9" s="57"/>
      <c r="B9" s="199" t="s">
        <v>137</v>
      </c>
      <c r="C9" s="199"/>
      <c r="D9" s="199"/>
      <c r="E9" s="199"/>
      <c r="F9" s="57"/>
      <c r="G9" s="57"/>
    </row>
    <row r="10" spans="1:9" ht="16.5" x14ac:dyDescent="0.25">
      <c r="A10" s="57"/>
      <c r="B10" s="58"/>
      <c r="C10" s="61"/>
      <c r="D10" s="61"/>
      <c r="E10" s="137"/>
      <c r="F10" s="57"/>
      <c r="G10" s="57"/>
      <c r="I10" s="25"/>
    </row>
    <row r="11" spans="1:9" ht="25.5" customHeight="1" x14ac:dyDescent="0.25">
      <c r="A11" s="57"/>
      <c r="B11" s="72"/>
      <c r="C11" s="73" t="s">
        <v>37</v>
      </c>
      <c r="D11" s="138">
        <f>Derivativos!D10</f>
        <v>46203</v>
      </c>
      <c r="E11" s="138">
        <f>Derivativos!F10</f>
        <v>46112</v>
      </c>
      <c r="F11" s="57"/>
      <c r="G11" s="57"/>
    </row>
    <row r="12" spans="1:9" ht="18" customHeight="1" x14ac:dyDescent="0.25">
      <c r="A12" s="57"/>
      <c r="B12" s="139">
        <v>1</v>
      </c>
      <c r="C12" s="140" t="s">
        <v>40</v>
      </c>
      <c r="D12" s="27">
        <f>SUM(D13:D20)</f>
        <v>0</v>
      </c>
      <c r="E12" s="27">
        <f>SUM(E13:E20)</f>
        <v>0</v>
      </c>
      <c r="F12" s="57"/>
      <c r="G12" s="57"/>
    </row>
    <row r="13" spans="1:9" ht="24" x14ac:dyDescent="0.25">
      <c r="A13" s="57"/>
      <c r="B13" s="141" t="s">
        <v>5</v>
      </c>
      <c r="C13" s="142" t="s">
        <v>138</v>
      </c>
      <c r="D13" s="64"/>
      <c r="E13" s="64"/>
      <c r="F13" s="57"/>
      <c r="G13" s="57"/>
    </row>
    <row r="14" spans="1:9" ht="24" x14ac:dyDescent="0.25">
      <c r="A14" s="57"/>
      <c r="B14" s="141" t="s">
        <v>6</v>
      </c>
      <c r="C14" s="142" t="s">
        <v>139</v>
      </c>
      <c r="D14" s="40"/>
      <c r="E14" s="40"/>
      <c r="F14" s="57"/>
      <c r="G14" s="57"/>
    </row>
    <row r="15" spans="1:9" ht="24" x14ac:dyDescent="0.25">
      <c r="A15" s="57"/>
      <c r="B15" s="141" t="s">
        <v>7</v>
      </c>
      <c r="C15" s="142" t="s">
        <v>140</v>
      </c>
      <c r="D15" s="40"/>
      <c r="E15" s="40"/>
      <c r="F15" s="57"/>
      <c r="G15" s="57"/>
    </row>
    <row r="16" spans="1:9" ht="24" x14ac:dyDescent="0.25">
      <c r="A16" s="57"/>
      <c r="B16" s="141" t="s">
        <v>8</v>
      </c>
      <c r="C16" s="142" t="s">
        <v>141</v>
      </c>
      <c r="D16" s="40"/>
      <c r="E16" s="40"/>
      <c r="F16" s="57"/>
      <c r="G16" s="57"/>
    </row>
    <row r="17" spans="1:7" ht="24" x14ac:dyDescent="0.25">
      <c r="A17" s="57"/>
      <c r="B17" s="141" t="s">
        <v>142</v>
      </c>
      <c r="C17" s="142" t="s">
        <v>143</v>
      </c>
      <c r="D17" s="64"/>
      <c r="E17" s="64"/>
      <c r="F17" s="57"/>
      <c r="G17" s="57"/>
    </row>
    <row r="18" spans="1:7" ht="24" x14ac:dyDescent="0.25">
      <c r="A18" s="57"/>
      <c r="B18" s="141" t="s">
        <v>144</v>
      </c>
      <c r="C18" s="142" t="s">
        <v>145</v>
      </c>
      <c r="D18" s="40"/>
      <c r="E18" s="40"/>
      <c r="F18" s="57"/>
      <c r="G18" s="57"/>
    </row>
    <row r="19" spans="1:7" ht="24" x14ac:dyDescent="0.25">
      <c r="A19" s="57"/>
      <c r="B19" s="141" t="s">
        <v>146</v>
      </c>
      <c r="C19" s="142" t="s">
        <v>147</v>
      </c>
      <c r="D19" s="40"/>
      <c r="E19" s="40"/>
      <c r="F19" s="57"/>
      <c r="G19" s="57"/>
    </row>
    <row r="20" spans="1:7" ht="24" x14ac:dyDescent="0.25">
      <c r="A20" s="57"/>
      <c r="B20" s="141" t="s">
        <v>148</v>
      </c>
      <c r="C20" s="142" t="s">
        <v>149</v>
      </c>
      <c r="D20" s="40"/>
      <c r="E20" s="40"/>
      <c r="F20" s="57"/>
      <c r="G20" s="57"/>
    </row>
    <row r="21" spans="1:7" ht="18" customHeight="1" x14ac:dyDescent="0.25">
      <c r="A21" s="57"/>
      <c r="B21" s="139">
        <v>2</v>
      </c>
      <c r="C21" s="140" t="s">
        <v>39</v>
      </c>
      <c r="D21" s="143">
        <f>SUM(D22:D29)</f>
        <v>0</v>
      </c>
      <c r="E21" s="143">
        <f>SUM(E22:E29)</f>
        <v>0</v>
      </c>
      <c r="F21" s="57"/>
      <c r="G21" s="57"/>
    </row>
    <row r="22" spans="1:7" ht="24" x14ac:dyDescent="0.25">
      <c r="A22" s="57"/>
      <c r="B22" s="141" t="s">
        <v>59</v>
      </c>
      <c r="C22" s="142" t="s">
        <v>138</v>
      </c>
      <c r="D22" s="40"/>
      <c r="E22" s="40"/>
      <c r="F22" s="64"/>
      <c r="G22" s="57"/>
    </row>
    <row r="23" spans="1:7" ht="24" x14ac:dyDescent="0.25">
      <c r="A23" s="57"/>
      <c r="B23" s="141" t="s">
        <v>60</v>
      </c>
      <c r="C23" s="142" t="s">
        <v>139</v>
      </c>
      <c r="D23" s="40"/>
      <c r="E23" s="40"/>
      <c r="F23" s="64"/>
      <c r="G23" s="57"/>
    </row>
    <row r="24" spans="1:7" ht="24" x14ac:dyDescent="0.25">
      <c r="A24" s="57"/>
      <c r="B24" s="141" t="s">
        <v>150</v>
      </c>
      <c r="C24" s="142" t="s">
        <v>140</v>
      </c>
      <c r="D24" s="40"/>
      <c r="E24" s="40"/>
      <c r="F24" s="64"/>
      <c r="G24" s="57"/>
    </row>
    <row r="25" spans="1:7" ht="24" x14ac:dyDescent="0.25">
      <c r="A25" s="57"/>
      <c r="B25" s="141" t="s">
        <v>151</v>
      </c>
      <c r="C25" s="142" t="s">
        <v>141</v>
      </c>
      <c r="D25" s="40"/>
      <c r="E25" s="40"/>
      <c r="F25" s="64"/>
      <c r="G25" s="57"/>
    </row>
    <row r="26" spans="1:7" ht="24" x14ac:dyDescent="0.25">
      <c r="A26" s="57"/>
      <c r="B26" s="141" t="s">
        <v>152</v>
      </c>
      <c r="C26" s="142" t="s">
        <v>143</v>
      </c>
      <c r="D26" s="64"/>
      <c r="E26" s="64"/>
      <c r="F26" s="64"/>
      <c r="G26" s="57"/>
    </row>
    <row r="27" spans="1:7" ht="24" x14ac:dyDescent="0.25">
      <c r="A27" s="57"/>
      <c r="B27" s="141" t="s">
        <v>153</v>
      </c>
      <c r="C27" s="142" t="s">
        <v>145</v>
      </c>
      <c r="D27" s="40"/>
      <c r="E27" s="40"/>
      <c r="F27" s="64"/>
      <c r="G27" s="57"/>
    </row>
    <row r="28" spans="1:7" ht="24" x14ac:dyDescent="0.25">
      <c r="A28" s="57"/>
      <c r="B28" s="141" t="s">
        <v>154</v>
      </c>
      <c r="C28" s="142" t="s">
        <v>147</v>
      </c>
      <c r="D28" s="40"/>
      <c r="E28" s="40"/>
      <c r="F28" s="64"/>
      <c r="G28" s="57"/>
    </row>
    <row r="29" spans="1:7" ht="24" x14ac:dyDescent="0.25">
      <c r="A29" s="57"/>
      <c r="B29" s="141" t="s">
        <v>155</v>
      </c>
      <c r="C29" s="142" t="s">
        <v>149</v>
      </c>
      <c r="D29" s="40"/>
      <c r="E29" s="40"/>
      <c r="F29" s="64"/>
      <c r="G29" s="57"/>
    </row>
    <row r="30" spans="1:7" ht="18" customHeight="1" x14ac:dyDescent="0.25">
      <c r="A30" s="57"/>
      <c r="B30" s="139">
        <v>3</v>
      </c>
      <c r="C30" s="140" t="s">
        <v>38</v>
      </c>
      <c r="D30" s="27">
        <f>SUM(D31:D38)</f>
        <v>0</v>
      </c>
      <c r="E30" s="27">
        <f>SUM(E31:E38)</f>
        <v>0</v>
      </c>
      <c r="F30" s="64"/>
      <c r="G30" s="57"/>
    </row>
    <row r="31" spans="1:7" ht="24" x14ac:dyDescent="0.25">
      <c r="A31" s="57"/>
      <c r="B31" s="141" t="s">
        <v>156</v>
      </c>
      <c r="C31" s="142" t="s">
        <v>138</v>
      </c>
      <c r="D31" s="40"/>
      <c r="E31" s="40"/>
      <c r="F31" s="64"/>
      <c r="G31" s="57"/>
    </row>
    <row r="32" spans="1:7" ht="24" x14ac:dyDescent="0.25">
      <c r="A32" s="57"/>
      <c r="B32" s="141" t="s">
        <v>17</v>
      </c>
      <c r="C32" s="142" t="s">
        <v>139</v>
      </c>
      <c r="D32" s="40"/>
      <c r="E32" s="40"/>
      <c r="F32" s="64"/>
      <c r="G32" s="57"/>
    </row>
    <row r="33" spans="1:7" ht="24" x14ac:dyDescent="0.25">
      <c r="A33" s="57"/>
      <c r="B33" s="141" t="s">
        <v>18</v>
      </c>
      <c r="C33" s="142" t="s">
        <v>140</v>
      </c>
      <c r="D33" s="40"/>
      <c r="E33" s="40"/>
      <c r="F33" s="64"/>
      <c r="G33" s="57"/>
    </row>
    <row r="34" spans="1:7" ht="24" x14ac:dyDescent="0.25">
      <c r="A34" s="57"/>
      <c r="B34" s="141" t="s">
        <v>157</v>
      </c>
      <c r="C34" s="142" t="s">
        <v>141</v>
      </c>
      <c r="D34" s="40"/>
      <c r="E34" s="40"/>
      <c r="F34" s="64"/>
      <c r="G34" s="57"/>
    </row>
    <row r="35" spans="1:7" ht="24" x14ac:dyDescent="0.25">
      <c r="A35" s="57"/>
      <c r="B35" s="141" t="s">
        <v>158</v>
      </c>
      <c r="C35" s="142" t="s">
        <v>143</v>
      </c>
      <c r="D35" s="40"/>
      <c r="E35" s="40"/>
      <c r="F35" s="64"/>
      <c r="G35" s="57"/>
    </row>
    <row r="36" spans="1:7" ht="24" x14ac:dyDescent="0.25">
      <c r="A36" s="57"/>
      <c r="B36" s="141" t="s">
        <v>159</v>
      </c>
      <c r="C36" s="142" t="s">
        <v>145</v>
      </c>
      <c r="D36" s="40"/>
      <c r="E36" s="40"/>
      <c r="F36" s="64"/>
      <c r="G36" s="57"/>
    </row>
    <row r="37" spans="1:7" ht="24" x14ac:dyDescent="0.25">
      <c r="A37" s="57"/>
      <c r="B37" s="141" t="s">
        <v>160</v>
      </c>
      <c r="C37" s="142" t="s">
        <v>147</v>
      </c>
      <c r="D37" s="40"/>
      <c r="E37" s="40"/>
      <c r="F37" s="64"/>
      <c r="G37" s="57"/>
    </row>
    <row r="38" spans="1:7" ht="24" x14ac:dyDescent="0.25">
      <c r="A38" s="57"/>
      <c r="B38" s="141" t="s">
        <v>161</v>
      </c>
      <c r="C38" s="142" t="s">
        <v>149</v>
      </c>
      <c r="D38" s="40"/>
      <c r="E38" s="40"/>
      <c r="F38" s="64"/>
      <c r="G38" s="57"/>
    </row>
    <row r="39" spans="1:7" ht="18" customHeight="1" x14ac:dyDescent="0.25">
      <c r="A39" s="57"/>
      <c r="B39" s="139">
        <v>4</v>
      </c>
      <c r="C39" s="140" t="s">
        <v>41</v>
      </c>
      <c r="D39" s="143">
        <f>SUM(D40:D47)</f>
        <v>0</v>
      </c>
      <c r="E39" s="143">
        <f>SUM(E40:E47)</f>
        <v>0</v>
      </c>
      <c r="F39" s="64"/>
      <c r="G39" s="57"/>
    </row>
    <row r="40" spans="1:7" ht="24" x14ac:dyDescent="0.25">
      <c r="A40" s="57"/>
      <c r="B40" s="141" t="s">
        <v>162</v>
      </c>
      <c r="C40" s="142" t="s">
        <v>138</v>
      </c>
      <c r="D40" s="40"/>
      <c r="E40" s="40"/>
      <c r="F40" s="64"/>
      <c r="G40" s="57"/>
    </row>
    <row r="41" spans="1:7" ht="24" x14ac:dyDescent="0.25">
      <c r="A41" s="57"/>
      <c r="B41" s="141" t="s">
        <v>163</v>
      </c>
      <c r="C41" s="142" t="s">
        <v>139</v>
      </c>
      <c r="D41" s="40"/>
      <c r="E41" s="40"/>
      <c r="F41" s="64"/>
      <c r="G41" s="57"/>
    </row>
    <row r="42" spans="1:7" ht="24" x14ac:dyDescent="0.25">
      <c r="A42" s="57"/>
      <c r="B42" s="141" t="s">
        <v>164</v>
      </c>
      <c r="C42" s="142" t="s">
        <v>140</v>
      </c>
      <c r="D42" s="40"/>
      <c r="E42" s="40"/>
      <c r="F42" s="64"/>
      <c r="G42" s="57"/>
    </row>
    <row r="43" spans="1:7" ht="24" x14ac:dyDescent="0.25">
      <c r="A43" s="57"/>
      <c r="B43" s="141" t="s">
        <v>165</v>
      </c>
      <c r="C43" s="142" t="s">
        <v>141</v>
      </c>
      <c r="D43" s="40"/>
      <c r="E43" s="40"/>
      <c r="F43" s="64"/>
      <c r="G43" s="57"/>
    </row>
    <row r="44" spans="1:7" ht="24" x14ac:dyDescent="0.25">
      <c r="A44" s="57"/>
      <c r="B44" s="141" t="s">
        <v>166</v>
      </c>
      <c r="C44" s="142" t="s">
        <v>143</v>
      </c>
      <c r="D44" s="64"/>
      <c r="E44" s="64"/>
      <c r="F44" s="64"/>
      <c r="G44" s="57"/>
    </row>
    <row r="45" spans="1:7" ht="24" x14ac:dyDescent="0.25">
      <c r="A45" s="57"/>
      <c r="B45" s="141" t="s">
        <v>167</v>
      </c>
      <c r="C45" s="142" t="s">
        <v>145</v>
      </c>
      <c r="D45" s="40"/>
      <c r="E45" s="40"/>
      <c r="F45" s="64"/>
      <c r="G45" s="57"/>
    </row>
    <row r="46" spans="1:7" ht="24" x14ac:dyDescent="0.25">
      <c r="A46" s="57"/>
      <c r="B46" s="141" t="s">
        <v>168</v>
      </c>
      <c r="C46" s="142" t="s">
        <v>147</v>
      </c>
      <c r="D46" s="40"/>
      <c r="E46" s="40"/>
      <c r="F46" s="64"/>
      <c r="G46" s="57"/>
    </row>
    <row r="47" spans="1:7" ht="24" x14ac:dyDescent="0.25">
      <c r="A47" s="57"/>
      <c r="B47" s="141" t="s">
        <v>169</v>
      </c>
      <c r="C47" s="142" t="s">
        <v>149</v>
      </c>
      <c r="D47" s="40"/>
      <c r="E47" s="40"/>
      <c r="F47" s="64"/>
      <c r="G47" s="57"/>
    </row>
    <row r="48" spans="1:7" ht="10.5" customHeight="1" x14ac:dyDescent="0.25">
      <c r="A48" s="57"/>
      <c r="B48" s="65"/>
      <c r="C48" s="66"/>
      <c r="D48" s="67"/>
      <c r="E48" s="67"/>
      <c r="F48" s="64"/>
      <c r="G48" s="57"/>
    </row>
    <row r="49" spans="1:7" ht="12.75" customHeight="1" x14ac:dyDescent="0.25">
      <c r="A49" s="57"/>
      <c r="B49" s="88" t="s">
        <v>170</v>
      </c>
      <c r="C49" s="57"/>
      <c r="D49" s="57"/>
      <c r="E49" s="57"/>
      <c r="F49" s="57"/>
      <c r="G49" s="57"/>
    </row>
    <row r="50" spans="1:7" ht="9" customHeight="1" x14ac:dyDescent="0.25">
      <c r="A50" s="57"/>
      <c r="B50" s="68"/>
      <c r="C50" s="57"/>
      <c r="D50" s="57"/>
      <c r="E50" s="57"/>
      <c r="F50" s="57"/>
      <c r="G50" s="57"/>
    </row>
    <row r="51" spans="1:7" ht="12.75" hidden="1" customHeight="1" x14ac:dyDescent="0.25">
      <c r="B51" s="26"/>
      <c r="C51" s="26"/>
      <c r="D51" s="26"/>
      <c r="E51" s="26"/>
      <c r="F51" s="26"/>
    </row>
    <row r="52" spans="1:7" ht="12.75" hidden="1" customHeight="1" x14ac:dyDescent="0.25">
      <c r="B52" s="26"/>
      <c r="C52" s="26"/>
      <c r="D52" s="26"/>
      <c r="E52" s="26"/>
      <c r="F52" s="26"/>
    </row>
    <row r="53" spans="1:7" ht="12.75" hidden="1" customHeight="1" x14ac:dyDescent="0.25">
      <c r="B53" s="26"/>
      <c r="C53" s="26"/>
      <c r="D53" s="26"/>
      <c r="E53" s="26"/>
      <c r="F53" s="26"/>
    </row>
    <row r="54" spans="1:7" ht="16.5" hidden="1" customHeight="1" x14ac:dyDescent="0.25">
      <c r="B54" s="24"/>
    </row>
    <row r="55" spans="1:7" ht="16.5" hidden="1" customHeight="1" x14ac:dyDescent="0.25"/>
    <row r="56" spans="1:7" ht="16.5" hidden="1" customHeight="1" x14ac:dyDescent="0.25"/>
    <row r="57" spans="1:7" ht="16.5" hidden="1" customHeight="1" x14ac:dyDescent="0.25"/>
    <row r="58" spans="1:7" ht="16.5" hidden="1" customHeight="1" x14ac:dyDescent="0.25"/>
    <row r="59" spans="1:7" ht="16.5" hidden="1" customHeight="1" x14ac:dyDescent="0.25"/>
    <row r="60" spans="1:7" ht="16.5" hidden="1" customHeight="1" x14ac:dyDescent="0.25"/>
    <row r="61" spans="1:7" ht="16.5" hidden="1" customHeight="1" x14ac:dyDescent="0.25"/>
    <row r="62" spans="1:7" ht="16.5" hidden="1" customHeight="1" x14ac:dyDescent="0.25"/>
    <row r="63" spans="1:7" ht="16.5" hidden="1" customHeight="1" x14ac:dyDescent="0.25"/>
    <row r="64" spans="1:7" ht="16.5" hidden="1" customHeight="1" x14ac:dyDescent="0.25"/>
    <row r="65" spans="2:2" ht="16.5" hidden="1" customHeight="1" x14ac:dyDescent="0.25"/>
    <row r="66" spans="2:2" ht="16.5" hidden="1" customHeight="1" x14ac:dyDescent="0.25">
      <c r="B66" s="24"/>
    </row>
    <row r="67" spans="2:2" ht="16.5" hidden="1" customHeight="1" x14ac:dyDescent="0.25">
      <c r="B67" s="24"/>
    </row>
    <row r="68" spans="2:2" ht="16.5" hidden="1" customHeight="1" x14ac:dyDescent="0.25">
      <c r="B68" s="24"/>
    </row>
    <row r="69" spans="2:2" ht="16.5" hidden="1" customHeight="1" x14ac:dyDescent="0.25">
      <c r="B69" s="24"/>
    </row>
    <row r="70" spans="2:2" ht="16.5" hidden="1" customHeight="1" x14ac:dyDescent="0.25">
      <c r="B70" s="24"/>
    </row>
    <row r="71" spans="2:2" ht="16.5" hidden="1" customHeight="1" x14ac:dyDescent="0.25">
      <c r="B71" s="24"/>
    </row>
    <row r="72" spans="2:2" ht="16.5" hidden="1" customHeight="1" x14ac:dyDescent="0.25">
      <c r="B72" s="24"/>
    </row>
    <row r="73" spans="2:2" ht="16.5" hidden="1" customHeight="1" x14ac:dyDescent="0.25">
      <c r="B73" s="24"/>
    </row>
    <row r="74" spans="2:2" ht="16.5" hidden="1" customHeight="1" x14ac:dyDescent="0.25">
      <c r="B74" s="24"/>
    </row>
    <row r="75" spans="2:2" ht="16.5" hidden="1" customHeight="1" x14ac:dyDescent="0.25">
      <c r="B75" s="24"/>
    </row>
    <row r="76" spans="2:2" ht="16.5" hidden="1" customHeight="1" x14ac:dyDescent="0.25">
      <c r="B76" s="24"/>
    </row>
    <row r="77" spans="2:2" ht="16.5" hidden="1" customHeight="1" x14ac:dyDescent="0.25">
      <c r="B77" s="24"/>
    </row>
    <row r="78" spans="2:2" ht="16.5" hidden="1" customHeight="1" x14ac:dyDescent="0.25">
      <c r="B78" s="24"/>
    </row>
    <row r="79" spans="2:2" ht="16.5" hidden="1" customHeight="1" x14ac:dyDescent="0.25">
      <c r="B79" s="24"/>
    </row>
    <row r="80" spans="2:2" ht="16.5" hidden="1" customHeight="1" x14ac:dyDescent="0.25">
      <c r="B80" s="24"/>
    </row>
    <row r="81" spans="2:2" ht="16.5" hidden="1" customHeight="1" x14ac:dyDescent="0.25">
      <c r="B81" s="24"/>
    </row>
    <row r="82" spans="2:2" ht="16.5" hidden="1" customHeight="1" x14ac:dyDescent="0.25">
      <c r="B82" s="24"/>
    </row>
    <row r="83" spans="2:2" ht="16.5" hidden="1" customHeight="1" x14ac:dyDescent="0.25">
      <c r="B83" s="24"/>
    </row>
    <row r="84" spans="2:2" ht="16.5" hidden="1" customHeight="1" x14ac:dyDescent="0.25">
      <c r="B84" s="24"/>
    </row>
    <row r="85" spans="2:2" ht="16.5" hidden="1" customHeight="1" x14ac:dyDescent="0.25">
      <c r="B85" s="24"/>
    </row>
    <row r="86" spans="2:2" ht="16.5" hidden="1" customHeight="1" x14ac:dyDescent="0.25">
      <c r="B86" s="24"/>
    </row>
    <row r="87" spans="2:2" ht="16.5" hidden="1" customHeight="1" x14ac:dyDescent="0.25">
      <c r="B87" s="24"/>
    </row>
    <row r="88" spans="2:2" ht="16.5" hidden="1" customHeight="1" x14ac:dyDescent="0.25">
      <c r="B88" s="24"/>
    </row>
    <row r="89" spans="2:2" ht="16.5" hidden="1" customHeight="1" x14ac:dyDescent="0.25">
      <c r="B89" s="24"/>
    </row>
    <row r="90" spans="2:2" ht="16.5" hidden="1" customHeight="1" x14ac:dyDescent="0.25">
      <c r="B90" s="24"/>
    </row>
    <row r="91" spans="2:2" ht="16.5" hidden="1" customHeight="1" x14ac:dyDescent="0.25">
      <c r="B91" s="24"/>
    </row>
    <row r="92" spans="2:2" ht="16.5" hidden="1" customHeight="1" x14ac:dyDescent="0.25">
      <c r="B92" s="24"/>
    </row>
    <row r="93" spans="2:2" ht="16.5" hidden="1" customHeight="1" x14ac:dyDescent="0.25">
      <c r="B93" s="24"/>
    </row>
    <row r="94" spans="2:2" ht="16.5" hidden="1" customHeight="1" x14ac:dyDescent="0.25">
      <c r="B94" s="24"/>
    </row>
    <row r="95" spans="2:2" ht="16.5" hidden="1" customHeight="1" x14ac:dyDescent="0.25">
      <c r="B95" s="24"/>
    </row>
    <row r="96" spans="2:2" ht="16.5" hidden="1" customHeight="1" x14ac:dyDescent="0.25">
      <c r="B96" s="24"/>
    </row>
    <row r="97" spans="2:2" ht="16.5" hidden="1" customHeight="1" x14ac:dyDescent="0.25">
      <c r="B97" s="24"/>
    </row>
    <row r="98" spans="2:2" ht="16.5" hidden="1" customHeight="1" x14ac:dyDescent="0.25">
      <c r="B98" s="24"/>
    </row>
    <row r="99" spans="2:2" ht="16.5" hidden="1" customHeight="1" x14ac:dyDescent="0.25">
      <c r="B99" s="24"/>
    </row>
    <row r="100" spans="2:2" ht="16.5" hidden="1" customHeight="1" x14ac:dyDescent="0.25">
      <c r="B100" s="24"/>
    </row>
    <row r="101" spans="2:2" ht="16.5" hidden="1" customHeight="1" x14ac:dyDescent="0.25">
      <c r="B101" s="24"/>
    </row>
    <row r="102" spans="2:2" ht="16.5" hidden="1" customHeight="1" x14ac:dyDescent="0.25">
      <c r="B102" s="24"/>
    </row>
    <row r="103" spans="2:2" ht="16.5" hidden="1" customHeight="1" x14ac:dyDescent="0.25">
      <c r="B103" s="24"/>
    </row>
    <row r="104" spans="2:2" ht="16.5" hidden="1" customHeight="1" x14ac:dyDescent="0.25">
      <c r="B104" s="24"/>
    </row>
    <row r="105" spans="2:2" ht="16.5" hidden="1" customHeight="1" x14ac:dyDescent="0.25">
      <c r="B105" s="24"/>
    </row>
    <row r="106" spans="2:2" ht="16.5" hidden="1" customHeight="1" x14ac:dyDescent="0.25">
      <c r="B106" s="24"/>
    </row>
    <row r="107" spans="2:2" ht="16.5" hidden="1" customHeight="1" x14ac:dyDescent="0.25">
      <c r="B107" s="24"/>
    </row>
    <row r="108" spans="2:2" ht="16.5" hidden="1" customHeight="1" x14ac:dyDescent="0.25">
      <c r="B108" s="24"/>
    </row>
    <row r="109" spans="2:2" ht="16.5" hidden="1" customHeight="1" x14ac:dyDescent="0.25">
      <c r="B109" s="24"/>
    </row>
    <row r="110" spans="2:2" ht="16.5" hidden="1" customHeight="1" x14ac:dyDescent="0.25">
      <c r="B110" s="24"/>
    </row>
    <row r="111" spans="2:2" ht="16.5" hidden="1" customHeight="1" x14ac:dyDescent="0.25">
      <c r="B111" s="24"/>
    </row>
    <row r="112" spans="2:2" ht="16.5" hidden="1" customHeight="1" x14ac:dyDescent="0.25">
      <c r="B112" s="24"/>
    </row>
    <row r="113" spans="2:2" ht="16.5" hidden="1" customHeight="1" x14ac:dyDescent="0.25">
      <c r="B113" s="24"/>
    </row>
    <row r="114" spans="2:2" ht="16.5" hidden="1" customHeight="1" x14ac:dyDescent="0.25">
      <c r="B114" s="24"/>
    </row>
    <row r="115" spans="2:2" ht="16.5" hidden="1" customHeight="1" x14ac:dyDescent="0.25">
      <c r="B115" s="24"/>
    </row>
    <row r="116" spans="2:2" ht="16.5" hidden="1" customHeight="1" x14ac:dyDescent="0.25">
      <c r="B116" s="24"/>
    </row>
    <row r="117" spans="2:2" ht="16.5" hidden="1" customHeight="1" x14ac:dyDescent="0.25">
      <c r="B117" s="24"/>
    </row>
    <row r="118" spans="2:2" ht="16.5" hidden="1" customHeight="1" x14ac:dyDescent="0.25">
      <c r="B118" s="24"/>
    </row>
    <row r="119" spans="2:2" ht="16.5" hidden="1" customHeight="1" x14ac:dyDescent="0.25">
      <c r="B119" s="24"/>
    </row>
    <row r="120" spans="2:2" ht="16.5" hidden="1" customHeight="1" x14ac:dyDescent="0.25">
      <c r="B120" s="24"/>
    </row>
    <row r="121" spans="2:2" ht="16.5" hidden="1" customHeight="1" x14ac:dyDescent="0.25">
      <c r="B121" s="24"/>
    </row>
    <row r="122" spans="2:2" ht="16.5" hidden="1" customHeight="1" x14ac:dyDescent="0.25">
      <c r="B122" s="24"/>
    </row>
    <row r="123" spans="2:2" ht="16.5" hidden="1" customHeight="1" x14ac:dyDescent="0.25">
      <c r="B123" s="24"/>
    </row>
    <row r="124" spans="2:2" ht="16.5" hidden="1" customHeight="1" x14ac:dyDescent="0.25">
      <c r="B124" s="24"/>
    </row>
    <row r="125" spans="2:2" ht="16.5" hidden="1" customHeight="1" x14ac:dyDescent="0.25">
      <c r="B125" s="24"/>
    </row>
    <row r="126" spans="2:2" ht="16.5" hidden="1" customHeight="1" x14ac:dyDescent="0.25">
      <c r="B126" s="24"/>
    </row>
    <row r="127" spans="2:2" ht="16.5" hidden="1" customHeight="1" x14ac:dyDescent="0.25">
      <c r="B127" s="24"/>
    </row>
    <row r="128" spans="2:2" ht="16.5" hidden="1" customHeight="1" x14ac:dyDescent="0.25">
      <c r="B128" s="24"/>
    </row>
    <row r="129" spans="2:2" ht="16.5" hidden="1" customHeight="1" x14ac:dyDescent="0.25">
      <c r="B129" s="24"/>
    </row>
    <row r="130" spans="2:2" ht="16.5" hidden="1" customHeight="1" x14ac:dyDescent="0.25">
      <c r="B130" s="24"/>
    </row>
    <row r="131" spans="2:2" ht="16.5" hidden="1" customHeight="1" x14ac:dyDescent="0.25">
      <c r="B131" s="24"/>
    </row>
    <row r="132" spans="2:2" ht="16.5" hidden="1" customHeight="1" x14ac:dyDescent="0.25">
      <c r="B132" s="24"/>
    </row>
    <row r="133" spans="2:2" ht="16.5" hidden="1" customHeight="1" x14ac:dyDescent="0.25">
      <c r="B133" s="24"/>
    </row>
    <row r="134" spans="2:2" ht="16.5" hidden="1" customHeight="1" x14ac:dyDescent="0.25">
      <c r="B134" s="24"/>
    </row>
    <row r="135" spans="2:2" ht="16.5" hidden="1" customHeight="1" x14ac:dyDescent="0.25">
      <c r="B135" s="24"/>
    </row>
    <row r="136" spans="2:2" ht="16.5" hidden="1" customHeight="1" x14ac:dyDescent="0.25">
      <c r="B136" s="24"/>
    </row>
    <row r="137" spans="2:2" ht="16.5" hidden="1" customHeight="1" x14ac:dyDescent="0.25">
      <c r="B137" s="24"/>
    </row>
    <row r="138" spans="2:2" ht="16.5" hidden="1" customHeight="1" x14ac:dyDescent="0.25">
      <c r="B138" s="24"/>
    </row>
    <row r="139" spans="2:2" ht="16.5" hidden="1" customHeight="1" x14ac:dyDescent="0.25">
      <c r="B139" s="24"/>
    </row>
    <row r="140" spans="2:2" ht="16.5" hidden="1" customHeight="1" x14ac:dyDescent="0.25">
      <c r="B140" s="24"/>
    </row>
    <row r="141" spans="2:2" ht="16.5" hidden="1" customHeight="1" x14ac:dyDescent="0.25">
      <c r="B141" s="24"/>
    </row>
    <row r="142" spans="2:2" ht="16.5" hidden="1" customHeight="1" x14ac:dyDescent="0.25">
      <c r="B142" s="24"/>
    </row>
    <row r="143" spans="2:2" ht="16.5" hidden="1" customHeight="1" x14ac:dyDescent="0.25">
      <c r="B143" s="24"/>
    </row>
    <row r="144" spans="2:2" ht="16.5" hidden="1" customHeight="1" x14ac:dyDescent="0.25">
      <c r="B144" s="24"/>
    </row>
    <row r="145" spans="2:2" ht="16.5" hidden="1" customHeight="1" x14ac:dyDescent="0.25">
      <c r="B145" s="24"/>
    </row>
    <row r="146" spans="2:2" ht="16.5" hidden="1" customHeight="1" x14ac:dyDescent="0.25">
      <c r="B146" s="24"/>
    </row>
    <row r="147" spans="2:2" ht="16.5" hidden="1" customHeight="1" x14ac:dyDescent="0.25">
      <c r="B147" s="24"/>
    </row>
    <row r="148" spans="2:2" ht="16.5" hidden="1" customHeight="1" x14ac:dyDescent="0.25">
      <c r="B148" s="24"/>
    </row>
    <row r="149" spans="2:2" ht="16.5" hidden="1" customHeight="1" x14ac:dyDescent="0.25">
      <c r="B149" s="24"/>
    </row>
    <row r="150" spans="2:2" ht="16.5" hidden="1" customHeight="1" x14ac:dyDescent="0.25"/>
    <row r="151" spans="2:2" ht="16.5" hidden="1" customHeight="1" x14ac:dyDescent="0.25"/>
    <row r="152" spans="2:2" ht="16.5" hidden="1" customHeight="1" x14ac:dyDescent="0.25"/>
    <row r="153" spans="2:2" ht="16.5" hidden="1" customHeight="1" x14ac:dyDescent="0.25"/>
    <row r="154" spans="2:2" ht="16.5" hidden="1" customHeight="1" x14ac:dyDescent="0.25"/>
    <row r="155" spans="2:2" ht="16.5" hidden="1" customHeight="1" x14ac:dyDescent="0.25"/>
    <row r="156" spans="2:2" ht="16.5" hidden="1" customHeight="1" x14ac:dyDescent="0.25"/>
    <row r="157" spans="2:2" ht="16.5" hidden="1" customHeight="1" x14ac:dyDescent="0.25"/>
    <row r="158" spans="2:2" ht="16.5" hidden="1" customHeight="1" x14ac:dyDescent="0.25"/>
    <row r="159" spans="2:2" ht="16.5" hidden="1" customHeight="1" x14ac:dyDescent="0.25"/>
    <row r="160" spans="2:2" ht="16.5" hidden="1" customHeight="1" x14ac:dyDescent="0.25"/>
  </sheetData>
  <mergeCells count="2">
    <mergeCell ref="B9:E9"/>
    <mergeCell ref="B3:E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&amp;L_x000D_&amp;1#&amp;"Aptos"&amp;10&amp;K0000FF #INTERNO#</oddFooter>
  </headerFooter>
  <drawing r:id="rId2"/>
</worksheet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Índice</vt:lpstr>
      <vt:lpstr>KM1</vt:lpstr>
      <vt:lpstr>OV1</vt:lpstr>
      <vt:lpstr>CR1</vt:lpstr>
      <vt:lpstr>CR2</vt:lpstr>
      <vt:lpstr>CRB</vt:lpstr>
      <vt:lpstr>MR1</vt:lpstr>
      <vt:lpstr>Derivativos</vt:lpstr>
      <vt:lpstr>IRRBB1</vt:lpstr>
      <vt:lpstr>OR1</vt:lpstr>
      <vt:lpstr>OR2</vt:lpstr>
      <vt:lpstr>OR3</vt:lpstr>
      <vt:lpstr>Derivativos 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Gomes de Medeiros</dc:creator>
  <cp:lastModifiedBy>Isabella Souto Costa</cp:lastModifiedBy>
  <cp:lastPrinted>2020-05-27T20:04:06Z</cp:lastPrinted>
  <dcterms:created xsi:type="dcterms:W3CDTF">2020-05-27T17:20:44Z</dcterms:created>
  <dcterms:modified xsi:type="dcterms:W3CDTF">2026-08-20T14:40:05Z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59b2e0-2ec4-47e6-afc1-6e3f8b684f6a_Enabled">
    <vt:lpwstr>true</vt:lpwstr>
  </property>
  <property fmtid="{D5CDD505-2E9C-101B-9397-08002B2CF9AE}" pid="3" name="MSIP_Label_6459b2e0-2ec4-47e6-afc1-6e3f8b684f6a_SetDate">
    <vt:lpwstr>2021-11-17T18:14:54Z</vt:lpwstr>
  </property>
  <property fmtid="{D5CDD505-2E9C-101B-9397-08002B2CF9AE}" pid="4" name="MSIP_Label_6459b2e0-2ec4-47e6-afc1-6e3f8b684f6a_Method">
    <vt:lpwstr>Privileged</vt:lpwstr>
  </property>
  <property fmtid="{D5CDD505-2E9C-101B-9397-08002B2CF9AE}" pid="5" name="MSIP_Label_6459b2e0-2ec4-47e6-afc1-6e3f8b684f6a_Name">
    <vt:lpwstr>6459b2e0-2ec4-47e6-afc1-6e3f8b684f6a</vt:lpwstr>
  </property>
  <property fmtid="{D5CDD505-2E9C-101B-9397-08002B2CF9AE}" pid="6" name="MSIP_Label_6459b2e0-2ec4-47e6-afc1-6e3f8b684f6a_SiteId">
    <vt:lpwstr>b417b620-2ae9-4a83-ab6c-7fbd828bda1d</vt:lpwstr>
  </property>
  <property fmtid="{D5CDD505-2E9C-101B-9397-08002B2CF9AE}" pid="7" name="MSIP_Label_6459b2e0-2ec4-47e6-afc1-6e3f8b684f6a_ActionId">
    <vt:lpwstr>26d2dce0-de09-413d-a69b-00005bf8eb43</vt:lpwstr>
  </property>
  <property fmtid="{D5CDD505-2E9C-101B-9397-08002B2CF9AE}" pid="8" name="MSIP_Label_6459b2e0-2ec4-47e6-afc1-6e3f8b684f6a_ContentBits">
    <vt:lpwstr>0</vt:lpwstr>
  </property>
  <property fmtid="{D5CDD505-2E9C-101B-9397-08002B2CF9AE}" pid="9" name="MSIP_Label_61b13277-8ee5-42ee-a576-7731a381d5a4_Enabled">
    <vt:lpwstr>true</vt:lpwstr>
  </property>
  <property fmtid="{D5CDD505-2E9C-101B-9397-08002B2CF9AE}" pid="10" name="MSIP_Label_61b13277-8ee5-42ee-a576-7731a381d5a4_SetDate">
    <vt:lpwstr>2026-08-18T11:38:00Z</vt:lpwstr>
  </property>
  <property fmtid="{D5CDD505-2E9C-101B-9397-08002B2CF9AE}" pid="11" name="MSIP_Label_61b13277-8ee5-42ee-a576-7731a381d5a4_Method">
    <vt:lpwstr>Privileged</vt:lpwstr>
  </property>
  <property fmtid="{D5CDD505-2E9C-101B-9397-08002B2CF9AE}" pid="12" name="MSIP_Label_61b13277-8ee5-42ee-a576-7731a381d5a4_Name">
    <vt:lpwstr>INTERNO</vt:lpwstr>
  </property>
  <property fmtid="{D5CDD505-2E9C-101B-9397-08002B2CF9AE}" pid="13" name="MSIP_Label_61b13277-8ee5-42ee-a576-7731a381d5a4_SiteId">
    <vt:lpwstr>7ec496a7-d14b-4f3b-a48c-8b7478b1e3e6</vt:lpwstr>
  </property>
  <property fmtid="{D5CDD505-2E9C-101B-9397-08002B2CF9AE}" pid="14" name="MSIP_Label_61b13277-8ee5-42ee-a576-7731a381d5a4_ActionId">
    <vt:lpwstr>39e1c3dd-80a9-4f70-8024-1fbf78d688cd</vt:lpwstr>
  </property>
  <property fmtid="{D5CDD505-2E9C-101B-9397-08002B2CF9AE}" pid="15" name="MSIP_Label_61b13277-8ee5-42ee-a576-7731a381d5a4_ContentBits">
    <vt:lpwstr>2</vt:lpwstr>
  </property>
  <property fmtid="{D5CDD505-2E9C-101B-9397-08002B2CF9AE}" pid="16" name="MSIP_Label_61b13277-8ee5-42ee-a576-7731a381d5a4_Tag">
    <vt:lpwstr>10, 0, 1, 1</vt:lpwstr>
  </property>
</Properties>
</file>